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305" yWindow="-15" windowWidth="10200" windowHeight="8085" tabRatio="729"/>
  </bookViews>
  <sheets>
    <sheet name="結果" sheetId="75" r:id="rId1"/>
  </sheets>
  <definedNames>
    <definedName name="_xlnm.Print_Area" localSheetId="0">結果!$A$1:$BC$339</definedName>
  </definedNames>
  <calcPr calcId="145621"/>
</workbook>
</file>

<file path=xl/calcChain.xml><?xml version="1.0" encoding="utf-8"?>
<calcChain xmlns="http://schemas.openxmlformats.org/spreadsheetml/2006/main">
  <c r="AL14" i="75" l="1"/>
  <c r="X36" i="75" l="1"/>
  <c r="X35" i="75"/>
  <c r="X33" i="75"/>
  <c r="X32" i="75"/>
  <c r="R36" i="75"/>
  <c r="C15" i="75" s="1"/>
  <c r="R35" i="75"/>
  <c r="C14" i="75" s="1"/>
  <c r="R33" i="75"/>
  <c r="C6" i="75" s="1"/>
  <c r="R32" i="75"/>
  <c r="C5" i="75" s="1"/>
  <c r="AE186" i="75"/>
  <c r="AE185" i="75"/>
  <c r="AE183" i="75"/>
  <c r="AE182" i="75"/>
  <c r="X84" i="75"/>
  <c r="X83" i="75"/>
  <c r="X81" i="75"/>
  <c r="X80" i="75"/>
  <c r="R84" i="75"/>
  <c r="R83" i="75"/>
  <c r="O14" i="75" s="1"/>
  <c r="R81" i="75"/>
  <c r="O6" i="75" s="1"/>
  <c r="R80" i="75"/>
  <c r="O5" i="75" s="1"/>
  <c r="X132" i="75"/>
  <c r="X131" i="75"/>
  <c r="X129" i="75"/>
  <c r="X128" i="75"/>
  <c r="R132" i="75"/>
  <c r="R131" i="75"/>
  <c r="AF14" i="75" s="1"/>
  <c r="R129" i="75"/>
  <c r="AF6" i="75" s="1"/>
  <c r="R128" i="75"/>
  <c r="AF5" i="75" s="1"/>
  <c r="X186" i="75"/>
  <c r="AL15" i="75" s="1"/>
  <c r="X185" i="75"/>
  <c r="X183" i="75"/>
  <c r="AL6" i="75" s="1"/>
  <c r="X182" i="75"/>
  <c r="AL5" i="75" s="1"/>
  <c r="AF15" i="75" l="1"/>
  <c r="O15" i="75"/>
  <c r="AW237" i="75"/>
  <c r="AP237" i="75"/>
  <c r="AN237" i="75"/>
  <c r="AO237" i="75" s="1"/>
  <c r="AM237" i="75"/>
  <c r="AL237" i="75"/>
  <c r="AJ237" i="75"/>
  <c r="AK237" i="75" s="1"/>
  <c r="AW236" i="75"/>
  <c r="AP236" i="75"/>
  <c r="AN236" i="75"/>
  <c r="AO236" i="75" s="1"/>
  <c r="AM236" i="75"/>
  <c r="AL236" i="75"/>
  <c r="AJ236" i="75"/>
  <c r="AK236" i="75" s="1"/>
  <c r="AY235" i="75"/>
  <c r="AW235" i="75"/>
  <c r="AP235" i="75"/>
  <c r="AN235" i="75"/>
  <c r="AO235" i="75" s="1"/>
  <c r="AL235" i="75"/>
  <c r="AJ235" i="75"/>
  <c r="AK235" i="75" s="1"/>
  <c r="AT285" i="75" l="1"/>
  <c r="AR285" i="75"/>
  <c r="AS285" i="75" s="1"/>
  <c r="AQ285" i="75"/>
  <c r="AP285" i="75"/>
  <c r="AN285" i="75"/>
  <c r="AO285" i="75" s="1"/>
  <c r="AL285" i="75"/>
  <c r="AJ285" i="75"/>
  <c r="AK285" i="75" s="1"/>
  <c r="AT284" i="75"/>
  <c r="AR284" i="75"/>
  <c r="AS284" i="75" s="1"/>
  <c r="AQ284" i="75"/>
  <c r="AP284" i="75"/>
  <c r="AN284" i="75"/>
  <c r="AO284" i="75" s="1"/>
  <c r="AL284" i="75"/>
  <c r="AJ284" i="75"/>
  <c r="AK284" i="75" s="1"/>
  <c r="AT283" i="75"/>
  <c r="AR283" i="75"/>
  <c r="AS283" i="75" s="1"/>
  <c r="AP283" i="75"/>
  <c r="AN283" i="75"/>
  <c r="AO283" i="75" s="1"/>
  <c r="AL283" i="75"/>
  <c r="AJ283" i="75"/>
  <c r="AW282" i="75"/>
  <c r="AU285" i="75" s="1"/>
  <c r="AP282" i="75"/>
  <c r="AN282" i="75"/>
  <c r="AO282" i="75" s="1"/>
  <c r="AM285" i="75" s="1"/>
  <c r="AM282" i="75"/>
  <c r="AL282" i="75"/>
  <c r="AJ282" i="75"/>
  <c r="AK282" i="75" s="1"/>
  <c r="AW281" i="75"/>
  <c r="AU284" i="75" s="1"/>
  <c r="AP281" i="75"/>
  <c r="AN281" i="75"/>
  <c r="AO281" i="75" s="1"/>
  <c r="AM284" i="75" s="1"/>
  <c r="AM281" i="75"/>
  <c r="AL281" i="75"/>
  <c r="AJ281" i="75"/>
  <c r="AK281" i="75" s="1"/>
  <c r="AY280" i="75"/>
  <c r="AU283" i="75" s="1"/>
  <c r="AW280" i="75"/>
  <c r="AP280" i="75"/>
  <c r="AN280" i="75"/>
  <c r="AO280" i="75" s="1"/>
  <c r="AL280" i="75"/>
  <c r="AJ280" i="75"/>
  <c r="AW279" i="75"/>
  <c r="AS279" i="75"/>
  <c r="AQ282" i="75" s="1"/>
  <c r="AL279" i="75"/>
  <c r="AJ279" i="75"/>
  <c r="AK279" i="75" s="1"/>
  <c r="AW278" i="75"/>
  <c r="AS278" i="75"/>
  <c r="AQ281" i="75" s="1"/>
  <c r="AL278" i="75"/>
  <c r="AJ278" i="75"/>
  <c r="AK278" i="75" s="1"/>
  <c r="AY277" i="75"/>
  <c r="AQ283" i="75" s="1"/>
  <c r="AW277" i="75"/>
  <c r="AU277" i="75"/>
  <c r="AQ280" i="75" s="1"/>
  <c r="AS277" i="75"/>
  <c r="AL277" i="75"/>
  <c r="AJ277" i="75"/>
  <c r="AW276" i="75"/>
  <c r="AS276" i="75"/>
  <c r="AO276" i="75"/>
  <c r="AM279" i="75" s="1"/>
  <c r="BK275" i="75"/>
  <c r="BJ275" i="75"/>
  <c r="BH275" i="75"/>
  <c r="BG275" i="75"/>
  <c r="AW275" i="75"/>
  <c r="AS275" i="75"/>
  <c r="AO275" i="75"/>
  <c r="AM278" i="75" s="1"/>
  <c r="AY274" i="75"/>
  <c r="AM283" i="75" s="1"/>
  <c r="AW274" i="75"/>
  <c r="AU274" i="75"/>
  <c r="AM280" i="75" s="1"/>
  <c r="AS274" i="75"/>
  <c r="BF275" i="75" s="1"/>
  <c r="BB276" i="75" s="1"/>
  <c r="AQ274" i="75"/>
  <c r="AM277" i="75" s="1"/>
  <c r="AO274" i="75"/>
  <c r="AV273" i="75"/>
  <c r="AR273" i="75"/>
  <c r="AN273" i="75"/>
  <c r="AJ273" i="75"/>
  <c r="AV272" i="75"/>
  <c r="AR272" i="75"/>
  <c r="AN272" i="75"/>
  <c r="AJ272" i="75"/>
  <c r="AT270" i="75"/>
  <c r="AS270" i="75"/>
  <c r="AR270" i="75"/>
  <c r="AQ270" i="75"/>
  <c r="AP270" i="75"/>
  <c r="AN270" i="75"/>
  <c r="AO270" i="75" s="1"/>
  <c r="AL270" i="75"/>
  <c r="AJ270" i="75"/>
  <c r="AK270" i="75" s="1"/>
  <c r="AT269" i="75"/>
  <c r="AR269" i="75"/>
  <c r="AS269" i="75" s="1"/>
  <c r="AQ269" i="75"/>
  <c r="AP269" i="75"/>
  <c r="AN269" i="75"/>
  <c r="AO269" i="75" s="1"/>
  <c r="AL269" i="75"/>
  <c r="AJ269" i="75"/>
  <c r="AK269" i="75" s="1"/>
  <c r="AT268" i="75"/>
  <c r="AR268" i="75"/>
  <c r="AS268" i="75" s="1"/>
  <c r="AP268" i="75"/>
  <c r="AN268" i="75"/>
  <c r="AO268" i="75" s="1"/>
  <c r="AL268" i="75"/>
  <c r="AJ268" i="75"/>
  <c r="AK268" i="75" s="1"/>
  <c r="AW267" i="75"/>
  <c r="AU270" i="75" s="1"/>
  <c r="AP267" i="75"/>
  <c r="AN267" i="75"/>
  <c r="AO267" i="75" s="1"/>
  <c r="AM270" i="75" s="1"/>
  <c r="AM267" i="75"/>
  <c r="AL267" i="75"/>
  <c r="AJ267" i="75"/>
  <c r="AK267" i="75" s="1"/>
  <c r="AW266" i="75"/>
  <c r="AU269" i="75" s="1"/>
  <c r="AP266" i="75"/>
  <c r="AN266" i="75"/>
  <c r="AO266" i="75" s="1"/>
  <c r="AM269" i="75" s="1"/>
  <c r="AM266" i="75"/>
  <c r="AL266" i="75"/>
  <c r="AJ266" i="75"/>
  <c r="AK266" i="75" s="1"/>
  <c r="AY265" i="75"/>
  <c r="AU268" i="75" s="1"/>
  <c r="AW265" i="75"/>
  <c r="AP265" i="75"/>
  <c r="AN265" i="75"/>
  <c r="AO265" i="75" s="1"/>
  <c r="AL265" i="75"/>
  <c r="AJ265" i="75"/>
  <c r="AW264" i="75"/>
  <c r="AS264" i="75"/>
  <c r="AQ267" i="75" s="1"/>
  <c r="AL264" i="75"/>
  <c r="AJ264" i="75"/>
  <c r="AK264" i="75" s="1"/>
  <c r="AW263" i="75"/>
  <c r="AS263" i="75"/>
  <c r="AQ266" i="75" s="1"/>
  <c r="AL263" i="75"/>
  <c r="AJ263" i="75"/>
  <c r="AK263" i="75" s="1"/>
  <c r="AY262" i="75"/>
  <c r="AQ268" i="75" s="1"/>
  <c r="AW262" i="75"/>
  <c r="AU262" i="75"/>
  <c r="AQ265" i="75" s="1"/>
  <c r="AS262" i="75"/>
  <c r="AL262" i="75"/>
  <c r="AJ262" i="75"/>
  <c r="AK262" i="75" s="1"/>
  <c r="AW261" i="75"/>
  <c r="AS261" i="75"/>
  <c r="AO261" i="75"/>
  <c r="AM264" i="75" s="1"/>
  <c r="BK260" i="75"/>
  <c r="BJ260" i="75"/>
  <c r="BH260" i="75"/>
  <c r="BG260" i="75"/>
  <c r="AW260" i="75"/>
  <c r="AS260" i="75"/>
  <c r="AO260" i="75"/>
  <c r="AM263" i="75" s="1"/>
  <c r="AY259" i="75"/>
  <c r="AM268" i="75" s="1"/>
  <c r="AW259" i="75"/>
  <c r="AU259" i="75"/>
  <c r="AM265" i="75" s="1"/>
  <c r="AS259" i="75"/>
  <c r="AQ259" i="75"/>
  <c r="AM262" i="75" s="1"/>
  <c r="AO259" i="75"/>
  <c r="AV258" i="75"/>
  <c r="AR258" i="75"/>
  <c r="AN258" i="75"/>
  <c r="AJ258" i="75"/>
  <c r="AV257" i="75"/>
  <c r="AR257" i="75"/>
  <c r="AN257" i="75"/>
  <c r="AJ257" i="75"/>
  <c r="AT255" i="75"/>
  <c r="AR255" i="75"/>
  <c r="AS255" i="75" s="1"/>
  <c r="AQ255" i="75"/>
  <c r="AP255" i="75"/>
  <c r="AN255" i="75"/>
  <c r="AO255" i="75" s="1"/>
  <c r="AL255" i="75"/>
  <c r="AJ255" i="75"/>
  <c r="AK255" i="75" s="1"/>
  <c r="AT254" i="75"/>
  <c r="AR254" i="75"/>
  <c r="AS254" i="75" s="1"/>
  <c r="AQ254" i="75"/>
  <c r="AP254" i="75"/>
  <c r="AN254" i="75"/>
  <c r="AO254" i="75" s="1"/>
  <c r="AL254" i="75"/>
  <c r="AJ254" i="75"/>
  <c r="AK254" i="75" s="1"/>
  <c r="AT253" i="75"/>
  <c r="AR253" i="75"/>
  <c r="AS253" i="75" s="1"/>
  <c r="AP253" i="75"/>
  <c r="AN253" i="75"/>
  <c r="AO253" i="75" s="1"/>
  <c r="AL253" i="75"/>
  <c r="AJ253" i="75"/>
  <c r="AW252" i="75"/>
  <c r="AU255" i="75" s="1"/>
  <c r="AP252" i="75"/>
  <c r="AN252" i="75"/>
  <c r="AO252" i="75" s="1"/>
  <c r="AM255" i="75" s="1"/>
  <c r="AM252" i="75"/>
  <c r="AL252" i="75"/>
  <c r="AJ252" i="75"/>
  <c r="AK252" i="75" s="1"/>
  <c r="AW251" i="75"/>
  <c r="AU254" i="75" s="1"/>
  <c r="AP251" i="75"/>
  <c r="AN251" i="75"/>
  <c r="AO251" i="75" s="1"/>
  <c r="AM254" i="75" s="1"/>
  <c r="AM251" i="75"/>
  <c r="AL251" i="75"/>
  <c r="AJ251" i="75"/>
  <c r="AK251" i="75" s="1"/>
  <c r="AY250" i="75"/>
  <c r="AU253" i="75" s="1"/>
  <c r="AW250" i="75"/>
  <c r="AP250" i="75"/>
  <c r="AN250" i="75"/>
  <c r="AO250" i="75" s="1"/>
  <c r="AL250" i="75"/>
  <c r="AJ250" i="75"/>
  <c r="AW249" i="75"/>
  <c r="AS249" i="75"/>
  <c r="AQ252" i="75" s="1"/>
  <c r="AL249" i="75"/>
  <c r="AJ249" i="75"/>
  <c r="AK249" i="75" s="1"/>
  <c r="AW248" i="75"/>
  <c r="AS248" i="75"/>
  <c r="AQ251" i="75" s="1"/>
  <c r="AL248" i="75"/>
  <c r="AJ248" i="75"/>
  <c r="AK248" i="75" s="1"/>
  <c r="AY247" i="75"/>
  <c r="AQ253" i="75" s="1"/>
  <c r="AW247" i="75"/>
  <c r="AU247" i="75"/>
  <c r="AQ250" i="75" s="1"/>
  <c r="AS247" i="75"/>
  <c r="AL247" i="75"/>
  <c r="AJ247" i="75"/>
  <c r="AW246" i="75"/>
  <c r="AS246" i="75"/>
  <c r="AO246" i="75"/>
  <c r="AM249" i="75" s="1"/>
  <c r="BK245" i="75"/>
  <c r="BJ245" i="75"/>
  <c r="BH245" i="75"/>
  <c r="BG245" i="75"/>
  <c r="AW245" i="75"/>
  <c r="AS245" i="75"/>
  <c r="AO245" i="75"/>
  <c r="AM248" i="75" s="1"/>
  <c r="AY244" i="75"/>
  <c r="AM253" i="75" s="1"/>
  <c r="AW244" i="75"/>
  <c r="AU244" i="75"/>
  <c r="AM250" i="75" s="1"/>
  <c r="AS244" i="75"/>
  <c r="AQ244" i="75"/>
  <c r="AM247" i="75" s="1"/>
  <c r="AO244" i="75"/>
  <c r="AV243" i="75"/>
  <c r="AR243" i="75"/>
  <c r="AN243" i="75"/>
  <c r="AJ243" i="75"/>
  <c r="AV242" i="75"/>
  <c r="AR242" i="75"/>
  <c r="AN242" i="75"/>
  <c r="AJ242" i="75"/>
  <c r="AT240" i="75"/>
  <c r="AR240" i="75"/>
  <c r="AS240" i="75" s="1"/>
  <c r="AQ240" i="75"/>
  <c r="AP240" i="75"/>
  <c r="AN240" i="75"/>
  <c r="AO240" i="75" s="1"/>
  <c r="AL240" i="75"/>
  <c r="AJ240" i="75"/>
  <c r="AK240" i="75" s="1"/>
  <c r="AT239" i="75"/>
  <c r="AR239" i="75"/>
  <c r="AS239" i="75" s="1"/>
  <c r="AQ239" i="75"/>
  <c r="AP239" i="75"/>
  <c r="AN239" i="75"/>
  <c r="AO239" i="75" s="1"/>
  <c r="AL239" i="75"/>
  <c r="AJ239" i="75"/>
  <c r="AK239" i="75" s="1"/>
  <c r="AT238" i="75"/>
  <c r="AR238" i="75"/>
  <c r="AS238" i="75" s="1"/>
  <c r="AP238" i="75"/>
  <c r="AN238" i="75"/>
  <c r="AO238" i="75" s="1"/>
  <c r="AL238" i="75"/>
  <c r="AJ238" i="75"/>
  <c r="AK238" i="75" s="1"/>
  <c r="AU240" i="75"/>
  <c r="AM240" i="75"/>
  <c r="AU239" i="75"/>
  <c r="AM239" i="75"/>
  <c r="AU238" i="75"/>
  <c r="AW234" i="75"/>
  <c r="AS234" i="75"/>
  <c r="AQ237" i="75" s="1"/>
  <c r="AL234" i="75"/>
  <c r="AJ234" i="75"/>
  <c r="AK234" i="75" s="1"/>
  <c r="AW233" i="75"/>
  <c r="AS233" i="75"/>
  <c r="AQ236" i="75" s="1"/>
  <c r="AL233" i="75"/>
  <c r="AJ233" i="75"/>
  <c r="AK233" i="75" s="1"/>
  <c r="AY232" i="75"/>
  <c r="AQ238" i="75" s="1"/>
  <c r="AW232" i="75"/>
  <c r="AU232" i="75"/>
  <c r="AQ235" i="75" s="1"/>
  <c r="AS232" i="75"/>
  <c r="AL232" i="75"/>
  <c r="AJ232" i="75"/>
  <c r="AW231" i="75"/>
  <c r="AS231" i="75"/>
  <c r="AO231" i="75"/>
  <c r="AM234" i="75" s="1"/>
  <c r="BK230" i="75"/>
  <c r="BJ230" i="75"/>
  <c r="BH230" i="75"/>
  <c r="BG230" i="75"/>
  <c r="AW230" i="75"/>
  <c r="AS230" i="75"/>
  <c r="AO230" i="75"/>
  <c r="AM233" i="75" s="1"/>
  <c r="AY229" i="75"/>
  <c r="AM238" i="75" s="1"/>
  <c r="AW229" i="75"/>
  <c r="AU229" i="75"/>
  <c r="AM235" i="75" s="1"/>
  <c r="AS229" i="75"/>
  <c r="AQ229" i="75"/>
  <c r="AM232" i="75" s="1"/>
  <c r="AO229" i="75"/>
  <c r="AV228" i="75"/>
  <c r="AR228" i="75"/>
  <c r="AN228" i="75"/>
  <c r="AJ228" i="75"/>
  <c r="AV227" i="75"/>
  <c r="AR227" i="75"/>
  <c r="AN227" i="75"/>
  <c r="AJ227" i="75"/>
  <c r="AT225" i="75"/>
  <c r="AR225" i="75"/>
  <c r="AS225" i="75" s="1"/>
  <c r="AQ225" i="75"/>
  <c r="AP225" i="75"/>
  <c r="AN225" i="75"/>
  <c r="AO225" i="75" s="1"/>
  <c r="AL225" i="75"/>
  <c r="AJ225" i="75"/>
  <c r="AK225" i="75" s="1"/>
  <c r="AT224" i="75"/>
  <c r="AR224" i="75"/>
  <c r="AS224" i="75" s="1"/>
  <c r="AQ224" i="75"/>
  <c r="AP224" i="75"/>
  <c r="AN224" i="75"/>
  <c r="AO224" i="75" s="1"/>
  <c r="AL224" i="75"/>
  <c r="AJ224" i="75"/>
  <c r="AK224" i="75" s="1"/>
  <c r="AT223" i="75"/>
  <c r="AR223" i="75"/>
  <c r="AS223" i="75" s="1"/>
  <c r="AP223" i="75"/>
  <c r="AN223" i="75"/>
  <c r="AO223" i="75" s="1"/>
  <c r="AL223" i="75"/>
  <c r="AJ223" i="75"/>
  <c r="AW222" i="75"/>
  <c r="AU225" i="75" s="1"/>
  <c r="AP222" i="75"/>
  <c r="AN222" i="75"/>
  <c r="AO222" i="75" s="1"/>
  <c r="AM225" i="75" s="1"/>
  <c r="AM222" i="75"/>
  <c r="AL222" i="75"/>
  <c r="AJ222" i="75"/>
  <c r="AK222" i="75" s="1"/>
  <c r="AW221" i="75"/>
  <c r="AU224" i="75" s="1"/>
  <c r="AP221" i="75"/>
  <c r="AN221" i="75"/>
  <c r="AO221" i="75" s="1"/>
  <c r="AM224" i="75" s="1"/>
  <c r="AM221" i="75"/>
  <c r="AL221" i="75"/>
  <c r="AJ221" i="75"/>
  <c r="AK221" i="75" s="1"/>
  <c r="AY220" i="75"/>
  <c r="AU223" i="75" s="1"/>
  <c r="AW220" i="75"/>
  <c r="AP220" i="75"/>
  <c r="AN220" i="75"/>
  <c r="AO220" i="75" s="1"/>
  <c r="AL220" i="75"/>
  <c r="AJ220" i="75"/>
  <c r="AW219" i="75"/>
  <c r="AS219" i="75"/>
  <c r="AQ222" i="75" s="1"/>
  <c r="AL219" i="75"/>
  <c r="AJ219" i="75"/>
  <c r="AK219" i="75" s="1"/>
  <c r="AW218" i="75"/>
  <c r="AS218" i="75"/>
  <c r="AQ221" i="75" s="1"/>
  <c r="AL218" i="75"/>
  <c r="AJ218" i="75"/>
  <c r="AK218" i="75" s="1"/>
  <c r="AY217" i="75"/>
  <c r="AQ223" i="75" s="1"/>
  <c r="AW217" i="75"/>
  <c r="AU217" i="75"/>
  <c r="AQ220" i="75" s="1"/>
  <c r="AS217" i="75"/>
  <c r="AL217" i="75"/>
  <c r="AJ217" i="75"/>
  <c r="AW216" i="75"/>
  <c r="AS216" i="75"/>
  <c r="AO216" i="75"/>
  <c r="AM219" i="75" s="1"/>
  <c r="BK215" i="75"/>
  <c r="BJ215" i="75"/>
  <c r="BH215" i="75"/>
  <c r="BG215" i="75"/>
  <c r="AW215" i="75"/>
  <c r="AS215" i="75"/>
  <c r="AO215" i="75"/>
  <c r="AM218" i="75" s="1"/>
  <c r="AY214" i="75"/>
  <c r="AM223" i="75" s="1"/>
  <c r="AW214" i="75"/>
  <c r="AU214" i="75"/>
  <c r="AM220" i="75" s="1"/>
  <c r="AS214" i="75"/>
  <c r="AQ214" i="75"/>
  <c r="AM217" i="75" s="1"/>
  <c r="AO214" i="75"/>
  <c r="AV213" i="75"/>
  <c r="AR213" i="75"/>
  <c r="AN213" i="75"/>
  <c r="AJ213" i="75"/>
  <c r="AV212" i="75"/>
  <c r="AR212" i="75"/>
  <c r="AN212" i="75"/>
  <c r="AJ212" i="75"/>
  <c r="AT210" i="75"/>
  <c r="AR210" i="75"/>
  <c r="AS210" i="75" s="1"/>
  <c r="AQ210" i="75"/>
  <c r="AP210" i="75"/>
  <c r="AN210" i="75"/>
  <c r="AO210" i="75" s="1"/>
  <c r="AL210" i="75"/>
  <c r="AJ210" i="75"/>
  <c r="AK210" i="75" s="1"/>
  <c r="AT209" i="75"/>
  <c r="AR209" i="75"/>
  <c r="AS209" i="75" s="1"/>
  <c r="AQ209" i="75"/>
  <c r="AP209" i="75"/>
  <c r="AN209" i="75"/>
  <c r="AO209" i="75" s="1"/>
  <c r="AL209" i="75"/>
  <c r="AJ209" i="75"/>
  <c r="AK209" i="75" s="1"/>
  <c r="AT208" i="75"/>
  <c r="AR208" i="75"/>
  <c r="AS208" i="75" s="1"/>
  <c r="AP208" i="75"/>
  <c r="AN208" i="75"/>
  <c r="AO208" i="75" s="1"/>
  <c r="AL208" i="75"/>
  <c r="AJ208" i="75"/>
  <c r="AW207" i="75"/>
  <c r="AU210" i="75" s="1"/>
  <c r="AP207" i="75"/>
  <c r="AN207" i="75"/>
  <c r="AO207" i="75" s="1"/>
  <c r="AM210" i="75" s="1"/>
  <c r="AM207" i="75"/>
  <c r="AL207" i="75"/>
  <c r="AJ207" i="75"/>
  <c r="AK207" i="75" s="1"/>
  <c r="AW206" i="75"/>
  <c r="AU209" i="75" s="1"/>
  <c r="AP206" i="75"/>
  <c r="AN206" i="75"/>
  <c r="AO206" i="75" s="1"/>
  <c r="AM209" i="75" s="1"/>
  <c r="AM206" i="75"/>
  <c r="AL206" i="75"/>
  <c r="AJ206" i="75"/>
  <c r="AK206" i="75" s="1"/>
  <c r="AY205" i="75"/>
  <c r="AU208" i="75" s="1"/>
  <c r="AW205" i="75"/>
  <c r="AP205" i="75"/>
  <c r="AN205" i="75"/>
  <c r="AO205" i="75" s="1"/>
  <c r="AL205" i="75"/>
  <c r="AJ205" i="75"/>
  <c r="AW204" i="75"/>
  <c r="AS204" i="75"/>
  <c r="AQ207" i="75" s="1"/>
  <c r="AL204" i="75"/>
  <c r="AJ204" i="75"/>
  <c r="AK204" i="75" s="1"/>
  <c r="AW203" i="75"/>
  <c r="AS203" i="75"/>
  <c r="AQ206" i="75" s="1"/>
  <c r="AL203" i="75"/>
  <c r="AJ203" i="75"/>
  <c r="AK203" i="75" s="1"/>
  <c r="AY202" i="75"/>
  <c r="AQ208" i="75" s="1"/>
  <c r="AW202" i="75"/>
  <c r="AU202" i="75"/>
  <c r="AQ205" i="75" s="1"/>
  <c r="AS202" i="75"/>
  <c r="AL202" i="75"/>
  <c r="AJ202" i="75"/>
  <c r="AW201" i="75"/>
  <c r="AS201" i="75"/>
  <c r="AO201" i="75"/>
  <c r="AM204" i="75" s="1"/>
  <c r="BK200" i="75"/>
  <c r="BJ200" i="75"/>
  <c r="BH200" i="75"/>
  <c r="BG200" i="75"/>
  <c r="AW200" i="75"/>
  <c r="AS200" i="75"/>
  <c r="AO200" i="75"/>
  <c r="AM203" i="75" s="1"/>
  <c r="AY199" i="75"/>
  <c r="AM208" i="75" s="1"/>
  <c r="AW199" i="75"/>
  <c r="AU199" i="75"/>
  <c r="AM205" i="75" s="1"/>
  <c r="AS199" i="75"/>
  <c r="AQ199" i="75"/>
  <c r="AM202" i="75" s="1"/>
  <c r="AO199" i="75"/>
  <c r="AV198" i="75"/>
  <c r="AR198" i="75"/>
  <c r="AN198" i="75"/>
  <c r="AJ198" i="75"/>
  <c r="AV197" i="75"/>
  <c r="AR197" i="75"/>
  <c r="AN197" i="75"/>
  <c r="AJ197" i="75"/>
  <c r="N285" i="75"/>
  <c r="L285" i="75"/>
  <c r="M285" i="75" s="1"/>
  <c r="K285" i="75"/>
  <c r="J285" i="75"/>
  <c r="H285" i="75"/>
  <c r="I285" i="75" s="1"/>
  <c r="F285" i="75"/>
  <c r="D285" i="75"/>
  <c r="E285" i="75" s="1"/>
  <c r="N284" i="75"/>
  <c r="L284" i="75"/>
  <c r="M284" i="75" s="1"/>
  <c r="K284" i="75"/>
  <c r="J284" i="75"/>
  <c r="H284" i="75"/>
  <c r="I284" i="75" s="1"/>
  <c r="F284" i="75"/>
  <c r="D284" i="75"/>
  <c r="E284" i="75" s="1"/>
  <c r="N283" i="75"/>
  <c r="L283" i="75"/>
  <c r="M283" i="75" s="1"/>
  <c r="J283" i="75"/>
  <c r="H283" i="75"/>
  <c r="I283" i="75" s="1"/>
  <c r="F283" i="75"/>
  <c r="D283" i="75"/>
  <c r="Q282" i="75"/>
  <c r="O285" i="75" s="1"/>
  <c r="J282" i="75"/>
  <c r="H282" i="75"/>
  <c r="I282" i="75" s="1"/>
  <c r="G285" i="75" s="1"/>
  <c r="G282" i="75"/>
  <c r="F282" i="75"/>
  <c r="D282" i="75"/>
  <c r="E282" i="75" s="1"/>
  <c r="Q281" i="75"/>
  <c r="O284" i="75" s="1"/>
  <c r="J281" i="75"/>
  <c r="H281" i="75"/>
  <c r="I281" i="75" s="1"/>
  <c r="G284" i="75" s="1"/>
  <c r="G281" i="75"/>
  <c r="F281" i="75"/>
  <c r="D281" i="75"/>
  <c r="E281" i="75" s="1"/>
  <c r="S280" i="75"/>
  <c r="O283" i="75" s="1"/>
  <c r="Q280" i="75"/>
  <c r="J280" i="75"/>
  <c r="H280" i="75"/>
  <c r="I280" i="75" s="1"/>
  <c r="F280" i="75"/>
  <c r="D280" i="75"/>
  <c r="Q279" i="75"/>
  <c r="M279" i="75"/>
  <c r="K282" i="75" s="1"/>
  <c r="F279" i="75"/>
  <c r="D279" i="75"/>
  <c r="E279" i="75" s="1"/>
  <c r="Q278" i="75"/>
  <c r="M278" i="75"/>
  <c r="K281" i="75" s="1"/>
  <c r="F278" i="75"/>
  <c r="D278" i="75"/>
  <c r="E278" i="75" s="1"/>
  <c r="S277" i="75"/>
  <c r="K283" i="75" s="1"/>
  <c r="Q277" i="75"/>
  <c r="O277" i="75"/>
  <c r="K280" i="75" s="1"/>
  <c r="M277" i="75"/>
  <c r="F277" i="75"/>
  <c r="D277" i="75"/>
  <c r="Q276" i="75"/>
  <c r="M276" i="75"/>
  <c r="I276" i="75"/>
  <c r="G279" i="75" s="1"/>
  <c r="AE275" i="75"/>
  <c r="AD275" i="75"/>
  <c r="AB275" i="75"/>
  <c r="AA275" i="75"/>
  <c r="Q275" i="75"/>
  <c r="M275" i="75"/>
  <c r="I275" i="75"/>
  <c r="G278" i="75" s="1"/>
  <c r="S274" i="75"/>
  <c r="G283" i="75" s="1"/>
  <c r="Q274" i="75"/>
  <c r="O274" i="75"/>
  <c r="G280" i="75" s="1"/>
  <c r="M274" i="75"/>
  <c r="K274" i="75"/>
  <c r="G277" i="75" s="1"/>
  <c r="I274" i="75"/>
  <c r="P273" i="75"/>
  <c r="L273" i="75"/>
  <c r="H273" i="75"/>
  <c r="D273" i="75"/>
  <c r="P272" i="75"/>
  <c r="L272" i="75"/>
  <c r="H272" i="75"/>
  <c r="D272" i="75"/>
  <c r="N255" i="75"/>
  <c r="L255" i="75"/>
  <c r="M255" i="75" s="1"/>
  <c r="K255" i="75"/>
  <c r="J255" i="75"/>
  <c r="H255" i="75"/>
  <c r="I255" i="75" s="1"/>
  <c r="F255" i="75"/>
  <c r="D255" i="75"/>
  <c r="E255" i="75" s="1"/>
  <c r="N254" i="75"/>
  <c r="L254" i="75"/>
  <c r="M254" i="75" s="1"/>
  <c r="K254" i="75"/>
  <c r="J254" i="75"/>
  <c r="H254" i="75"/>
  <c r="I254" i="75" s="1"/>
  <c r="F254" i="75"/>
  <c r="D254" i="75"/>
  <c r="E254" i="75" s="1"/>
  <c r="N253" i="75"/>
  <c r="L253" i="75"/>
  <c r="M253" i="75" s="1"/>
  <c r="J253" i="75"/>
  <c r="H253" i="75"/>
  <c r="I253" i="75" s="1"/>
  <c r="F253" i="75"/>
  <c r="D253" i="75"/>
  <c r="E253" i="75" s="1"/>
  <c r="Q252" i="75"/>
  <c r="O255" i="75" s="1"/>
  <c r="J252" i="75"/>
  <c r="H252" i="75"/>
  <c r="I252" i="75" s="1"/>
  <c r="G255" i="75" s="1"/>
  <c r="G252" i="75"/>
  <c r="F252" i="75"/>
  <c r="D252" i="75"/>
  <c r="E252" i="75" s="1"/>
  <c r="Q251" i="75"/>
  <c r="O254" i="75" s="1"/>
  <c r="J251" i="75"/>
  <c r="H251" i="75"/>
  <c r="I251" i="75" s="1"/>
  <c r="G254" i="75" s="1"/>
  <c r="G251" i="75"/>
  <c r="F251" i="75"/>
  <c r="D251" i="75"/>
  <c r="E251" i="75" s="1"/>
  <c r="S250" i="75"/>
  <c r="O253" i="75" s="1"/>
  <c r="Q250" i="75"/>
  <c r="J250" i="75"/>
  <c r="H250" i="75"/>
  <c r="I250" i="75" s="1"/>
  <c r="F250" i="75"/>
  <c r="D250" i="75"/>
  <c r="Q249" i="75"/>
  <c r="M249" i="75"/>
  <c r="K252" i="75" s="1"/>
  <c r="F249" i="75"/>
  <c r="D249" i="75"/>
  <c r="E249" i="75" s="1"/>
  <c r="Q248" i="75"/>
  <c r="M248" i="75"/>
  <c r="K251" i="75" s="1"/>
  <c r="F248" i="75"/>
  <c r="D248" i="75"/>
  <c r="E248" i="75" s="1"/>
  <c r="S247" i="75"/>
  <c r="K253" i="75" s="1"/>
  <c r="Q247" i="75"/>
  <c r="O247" i="75"/>
  <c r="K250" i="75" s="1"/>
  <c r="M247" i="75"/>
  <c r="F247" i="75"/>
  <c r="D247" i="75"/>
  <c r="E247" i="75" s="1"/>
  <c r="Q246" i="75"/>
  <c r="M246" i="75"/>
  <c r="I246" i="75"/>
  <c r="G249" i="75" s="1"/>
  <c r="AE245" i="75"/>
  <c r="AD245" i="75"/>
  <c r="AB245" i="75"/>
  <c r="AA245" i="75"/>
  <c r="Q245" i="75"/>
  <c r="M245" i="75"/>
  <c r="I245" i="75"/>
  <c r="G248" i="75" s="1"/>
  <c r="S244" i="75"/>
  <c r="G253" i="75" s="1"/>
  <c r="Q244" i="75"/>
  <c r="O244" i="75"/>
  <c r="G250" i="75" s="1"/>
  <c r="M244" i="75"/>
  <c r="K244" i="75"/>
  <c r="I244" i="75"/>
  <c r="P243" i="75"/>
  <c r="L243" i="75"/>
  <c r="H243" i="75"/>
  <c r="D243" i="75"/>
  <c r="P242" i="75"/>
  <c r="L242" i="75"/>
  <c r="H242" i="75"/>
  <c r="D242" i="75"/>
  <c r="N225" i="75"/>
  <c r="L225" i="75"/>
  <c r="M225" i="75" s="1"/>
  <c r="K225" i="75"/>
  <c r="J225" i="75"/>
  <c r="H225" i="75"/>
  <c r="I225" i="75" s="1"/>
  <c r="F225" i="75"/>
  <c r="D225" i="75"/>
  <c r="E225" i="75" s="1"/>
  <c r="N224" i="75"/>
  <c r="L224" i="75"/>
  <c r="M224" i="75" s="1"/>
  <c r="K224" i="75"/>
  <c r="J224" i="75"/>
  <c r="H224" i="75"/>
  <c r="I224" i="75" s="1"/>
  <c r="F224" i="75"/>
  <c r="D224" i="75"/>
  <c r="E224" i="75" s="1"/>
  <c r="N223" i="75"/>
  <c r="L223" i="75"/>
  <c r="M223" i="75" s="1"/>
  <c r="J223" i="75"/>
  <c r="H223" i="75"/>
  <c r="I223" i="75" s="1"/>
  <c r="F223" i="75"/>
  <c r="D223" i="75"/>
  <c r="Q222" i="75"/>
  <c r="O225" i="75" s="1"/>
  <c r="J222" i="75"/>
  <c r="H222" i="75"/>
  <c r="I222" i="75" s="1"/>
  <c r="G225" i="75" s="1"/>
  <c r="G222" i="75"/>
  <c r="F222" i="75"/>
  <c r="D222" i="75"/>
  <c r="E222" i="75" s="1"/>
  <c r="Q221" i="75"/>
  <c r="O224" i="75" s="1"/>
  <c r="J221" i="75"/>
  <c r="H221" i="75"/>
  <c r="I221" i="75" s="1"/>
  <c r="G224" i="75" s="1"/>
  <c r="G221" i="75"/>
  <c r="F221" i="75"/>
  <c r="D221" i="75"/>
  <c r="E221" i="75" s="1"/>
  <c r="S220" i="75"/>
  <c r="O223" i="75" s="1"/>
  <c r="Q220" i="75"/>
  <c r="J220" i="75"/>
  <c r="H220" i="75"/>
  <c r="I220" i="75" s="1"/>
  <c r="F220" i="75"/>
  <c r="D220" i="75"/>
  <c r="Q219" i="75"/>
  <c r="M219" i="75"/>
  <c r="K222" i="75" s="1"/>
  <c r="F219" i="75"/>
  <c r="D219" i="75"/>
  <c r="E219" i="75" s="1"/>
  <c r="Q218" i="75"/>
  <c r="M218" i="75"/>
  <c r="K221" i="75" s="1"/>
  <c r="F218" i="75"/>
  <c r="D218" i="75"/>
  <c r="E218" i="75" s="1"/>
  <c r="S217" i="75"/>
  <c r="K223" i="75" s="1"/>
  <c r="Q217" i="75"/>
  <c r="O217" i="75"/>
  <c r="K220" i="75" s="1"/>
  <c r="M217" i="75"/>
  <c r="F217" i="75"/>
  <c r="D217" i="75"/>
  <c r="Q216" i="75"/>
  <c r="M216" i="75"/>
  <c r="I216" i="75"/>
  <c r="G219" i="75" s="1"/>
  <c r="AE215" i="75"/>
  <c r="AD215" i="75"/>
  <c r="AB215" i="75"/>
  <c r="AA215" i="75"/>
  <c r="Q215" i="75"/>
  <c r="M215" i="75"/>
  <c r="I215" i="75"/>
  <c r="G218" i="75" s="1"/>
  <c r="S214" i="75"/>
  <c r="G223" i="75" s="1"/>
  <c r="Q214" i="75"/>
  <c r="O214" i="75"/>
  <c r="G220" i="75" s="1"/>
  <c r="M214" i="75"/>
  <c r="K214" i="75"/>
  <c r="G217" i="75" s="1"/>
  <c r="I214" i="75"/>
  <c r="P213" i="75"/>
  <c r="L213" i="75"/>
  <c r="H213" i="75"/>
  <c r="D213" i="75"/>
  <c r="P212" i="75"/>
  <c r="L212" i="75"/>
  <c r="H212" i="75"/>
  <c r="D212" i="75"/>
  <c r="N270" i="75"/>
  <c r="L270" i="75"/>
  <c r="M270" i="75" s="1"/>
  <c r="K270" i="75"/>
  <c r="J270" i="75"/>
  <c r="H270" i="75"/>
  <c r="I270" i="75" s="1"/>
  <c r="F270" i="75"/>
  <c r="D270" i="75"/>
  <c r="E270" i="75" s="1"/>
  <c r="N269" i="75"/>
  <c r="L269" i="75"/>
  <c r="M269" i="75" s="1"/>
  <c r="K269" i="75"/>
  <c r="J269" i="75"/>
  <c r="H269" i="75"/>
  <c r="I269" i="75" s="1"/>
  <c r="F269" i="75"/>
  <c r="D269" i="75"/>
  <c r="E269" i="75" s="1"/>
  <c r="N268" i="75"/>
  <c r="L268" i="75"/>
  <c r="M268" i="75" s="1"/>
  <c r="J268" i="75"/>
  <c r="H268" i="75"/>
  <c r="I268" i="75" s="1"/>
  <c r="F268" i="75"/>
  <c r="D268" i="75"/>
  <c r="E268" i="75" s="1"/>
  <c r="Q267" i="75"/>
  <c r="O270" i="75" s="1"/>
  <c r="J267" i="75"/>
  <c r="H267" i="75"/>
  <c r="I267" i="75" s="1"/>
  <c r="G270" i="75" s="1"/>
  <c r="G267" i="75"/>
  <c r="F267" i="75"/>
  <c r="D267" i="75"/>
  <c r="E267" i="75" s="1"/>
  <c r="Q266" i="75"/>
  <c r="O269" i="75" s="1"/>
  <c r="J266" i="75"/>
  <c r="H266" i="75"/>
  <c r="I266" i="75" s="1"/>
  <c r="G269" i="75" s="1"/>
  <c r="G266" i="75"/>
  <c r="F266" i="75"/>
  <c r="D266" i="75"/>
  <c r="E266" i="75" s="1"/>
  <c r="S265" i="75"/>
  <c r="O268" i="75" s="1"/>
  <c r="Q265" i="75"/>
  <c r="J265" i="75"/>
  <c r="H265" i="75"/>
  <c r="I265" i="75" s="1"/>
  <c r="F265" i="75"/>
  <c r="D265" i="75"/>
  <c r="Q264" i="75"/>
  <c r="M264" i="75"/>
  <c r="K267" i="75" s="1"/>
  <c r="F264" i="75"/>
  <c r="D264" i="75"/>
  <c r="E264" i="75" s="1"/>
  <c r="Q263" i="75"/>
  <c r="M263" i="75"/>
  <c r="K266" i="75" s="1"/>
  <c r="F263" i="75"/>
  <c r="D263" i="75"/>
  <c r="E263" i="75" s="1"/>
  <c r="S262" i="75"/>
  <c r="K268" i="75" s="1"/>
  <c r="Q262" i="75"/>
  <c r="O262" i="75"/>
  <c r="K265" i="75" s="1"/>
  <c r="M262" i="75"/>
  <c r="F262" i="75"/>
  <c r="D262" i="75"/>
  <c r="E262" i="75" s="1"/>
  <c r="Q261" i="75"/>
  <c r="M261" i="75"/>
  <c r="I261" i="75"/>
  <c r="G264" i="75" s="1"/>
  <c r="AE260" i="75"/>
  <c r="AD260" i="75"/>
  <c r="AB260" i="75"/>
  <c r="AA260" i="75"/>
  <c r="Q260" i="75"/>
  <c r="M260" i="75"/>
  <c r="I260" i="75"/>
  <c r="G263" i="75" s="1"/>
  <c r="S259" i="75"/>
  <c r="G268" i="75" s="1"/>
  <c r="Q259" i="75"/>
  <c r="O259" i="75"/>
  <c r="G265" i="75" s="1"/>
  <c r="M259" i="75"/>
  <c r="K259" i="75"/>
  <c r="G262" i="75" s="1"/>
  <c r="I259" i="75"/>
  <c r="P258" i="75"/>
  <c r="L258" i="75"/>
  <c r="H258" i="75"/>
  <c r="D258" i="75"/>
  <c r="P257" i="75"/>
  <c r="L257" i="75"/>
  <c r="H257" i="75"/>
  <c r="D257" i="75"/>
  <c r="N240" i="75"/>
  <c r="L240" i="75"/>
  <c r="M240" i="75" s="1"/>
  <c r="K240" i="75"/>
  <c r="J240" i="75"/>
  <c r="H240" i="75"/>
  <c r="I240" i="75" s="1"/>
  <c r="F240" i="75"/>
  <c r="D240" i="75"/>
  <c r="E240" i="75" s="1"/>
  <c r="N239" i="75"/>
  <c r="L239" i="75"/>
  <c r="M239" i="75" s="1"/>
  <c r="K239" i="75"/>
  <c r="J239" i="75"/>
  <c r="H239" i="75"/>
  <c r="I239" i="75" s="1"/>
  <c r="F239" i="75"/>
  <c r="D239" i="75"/>
  <c r="E239" i="75" s="1"/>
  <c r="N238" i="75"/>
  <c r="L238" i="75"/>
  <c r="M238" i="75" s="1"/>
  <c r="J238" i="75"/>
  <c r="H238" i="75"/>
  <c r="I238" i="75" s="1"/>
  <c r="F238" i="75"/>
  <c r="D238" i="75"/>
  <c r="Q237" i="75"/>
  <c r="O240" i="75" s="1"/>
  <c r="J237" i="75"/>
  <c r="H237" i="75"/>
  <c r="I237" i="75" s="1"/>
  <c r="G240" i="75" s="1"/>
  <c r="G237" i="75"/>
  <c r="F237" i="75"/>
  <c r="D237" i="75"/>
  <c r="E237" i="75" s="1"/>
  <c r="Q236" i="75"/>
  <c r="O239" i="75" s="1"/>
  <c r="J236" i="75"/>
  <c r="H236" i="75"/>
  <c r="I236" i="75" s="1"/>
  <c r="G239" i="75" s="1"/>
  <c r="G236" i="75"/>
  <c r="F236" i="75"/>
  <c r="D236" i="75"/>
  <c r="E236" i="75" s="1"/>
  <c r="S235" i="75"/>
  <c r="O238" i="75" s="1"/>
  <c r="Q235" i="75"/>
  <c r="J235" i="75"/>
  <c r="H235" i="75"/>
  <c r="I235" i="75" s="1"/>
  <c r="F235" i="75"/>
  <c r="D235" i="75"/>
  <c r="Q234" i="75"/>
  <c r="M234" i="75"/>
  <c r="K237" i="75" s="1"/>
  <c r="F234" i="75"/>
  <c r="D234" i="75"/>
  <c r="E234" i="75" s="1"/>
  <c r="Q233" i="75"/>
  <c r="M233" i="75"/>
  <c r="K236" i="75" s="1"/>
  <c r="F233" i="75"/>
  <c r="D233" i="75"/>
  <c r="E233" i="75" s="1"/>
  <c r="S232" i="75"/>
  <c r="K238" i="75" s="1"/>
  <c r="Q232" i="75"/>
  <c r="O232" i="75"/>
  <c r="K235" i="75" s="1"/>
  <c r="M232" i="75"/>
  <c r="F232" i="75"/>
  <c r="D232" i="75"/>
  <c r="Q231" i="75"/>
  <c r="M231" i="75"/>
  <c r="I231" i="75"/>
  <c r="G234" i="75" s="1"/>
  <c r="AE230" i="75"/>
  <c r="AD230" i="75"/>
  <c r="AB230" i="75"/>
  <c r="AA230" i="75"/>
  <c r="Q230" i="75"/>
  <c r="M230" i="75"/>
  <c r="I230" i="75"/>
  <c r="G233" i="75" s="1"/>
  <c r="S229" i="75"/>
  <c r="G238" i="75" s="1"/>
  <c r="Q229" i="75"/>
  <c r="O229" i="75"/>
  <c r="G235" i="75" s="1"/>
  <c r="M229" i="75"/>
  <c r="K229" i="75"/>
  <c r="G232" i="75" s="1"/>
  <c r="I229" i="75"/>
  <c r="P228" i="75"/>
  <c r="L228" i="75"/>
  <c r="H228" i="75"/>
  <c r="D228" i="75"/>
  <c r="P227" i="75"/>
  <c r="L227" i="75"/>
  <c r="H227" i="75"/>
  <c r="D227" i="75"/>
  <c r="N210" i="75"/>
  <c r="L210" i="75"/>
  <c r="M210" i="75" s="1"/>
  <c r="K210" i="75"/>
  <c r="J210" i="75"/>
  <c r="H210" i="75"/>
  <c r="I210" i="75" s="1"/>
  <c r="F210" i="75"/>
  <c r="D210" i="75"/>
  <c r="E210" i="75" s="1"/>
  <c r="N209" i="75"/>
  <c r="L209" i="75"/>
  <c r="M209" i="75" s="1"/>
  <c r="K209" i="75"/>
  <c r="J209" i="75"/>
  <c r="H209" i="75"/>
  <c r="I209" i="75" s="1"/>
  <c r="F209" i="75"/>
  <c r="D209" i="75"/>
  <c r="E209" i="75" s="1"/>
  <c r="N208" i="75"/>
  <c r="L208" i="75"/>
  <c r="M208" i="75" s="1"/>
  <c r="J208" i="75"/>
  <c r="H208" i="75"/>
  <c r="I208" i="75" s="1"/>
  <c r="F208" i="75"/>
  <c r="D208" i="75"/>
  <c r="E208" i="75" s="1"/>
  <c r="Q207" i="75"/>
  <c r="O210" i="75" s="1"/>
  <c r="J207" i="75"/>
  <c r="H207" i="75"/>
  <c r="I207" i="75" s="1"/>
  <c r="G210" i="75" s="1"/>
  <c r="G207" i="75"/>
  <c r="F207" i="75"/>
  <c r="D207" i="75"/>
  <c r="E207" i="75" s="1"/>
  <c r="Q206" i="75"/>
  <c r="O209" i="75" s="1"/>
  <c r="J206" i="75"/>
  <c r="H206" i="75"/>
  <c r="I206" i="75" s="1"/>
  <c r="G209" i="75" s="1"/>
  <c r="G206" i="75"/>
  <c r="F206" i="75"/>
  <c r="D206" i="75"/>
  <c r="E206" i="75" s="1"/>
  <c r="S205" i="75"/>
  <c r="O208" i="75" s="1"/>
  <c r="Q205" i="75"/>
  <c r="J205" i="75"/>
  <c r="H205" i="75"/>
  <c r="I205" i="75" s="1"/>
  <c r="F205" i="75"/>
  <c r="D205" i="75"/>
  <c r="Q204" i="75"/>
  <c r="M204" i="75"/>
  <c r="K207" i="75" s="1"/>
  <c r="F204" i="75"/>
  <c r="D204" i="75"/>
  <c r="E204" i="75" s="1"/>
  <c r="Q203" i="75"/>
  <c r="M203" i="75"/>
  <c r="K206" i="75" s="1"/>
  <c r="F203" i="75"/>
  <c r="D203" i="75"/>
  <c r="E203" i="75" s="1"/>
  <c r="S202" i="75"/>
  <c r="K208" i="75" s="1"/>
  <c r="Q202" i="75"/>
  <c r="O202" i="75"/>
  <c r="K205" i="75" s="1"/>
  <c r="M202" i="75"/>
  <c r="F202" i="75"/>
  <c r="D202" i="75"/>
  <c r="E202" i="75" s="1"/>
  <c r="Q201" i="75"/>
  <c r="M201" i="75"/>
  <c r="I201" i="75"/>
  <c r="G204" i="75" s="1"/>
  <c r="AE200" i="75"/>
  <c r="AD200" i="75"/>
  <c r="AB200" i="75"/>
  <c r="AA200" i="75"/>
  <c r="Q200" i="75"/>
  <c r="M200" i="75"/>
  <c r="I200" i="75"/>
  <c r="G203" i="75" s="1"/>
  <c r="S199" i="75"/>
  <c r="G208" i="75" s="1"/>
  <c r="Q199" i="75"/>
  <c r="O199" i="75"/>
  <c r="G205" i="75" s="1"/>
  <c r="M199" i="75"/>
  <c r="K199" i="75"/>
  <c r="G202" i="75" s="1"/>
  <c r="I199" i="75"/>
  <c r="P198" i="75"/>
  <c r="L198" i="75"/>
  <c r="H198" i="75"/>
  <c r="D198" i="75"/>
  <c r="P197" i="75"/>
  <c r="L197" i="75"/>
  <c r="H197" i="75"/>
  <c r="D197" i="75"/>
  <c r="AT166" i="75"/>
  <c r="AR166" i="75"/>
  <c r="AS166" i="75" s="1"/>
  <c r="AQ166" i="75"/>
  <c r="AP166" i="75"/>
  <c r="AN166" i="75"/>
  <c r="AO166" i="75" s="1"/>
  <c r="AL166" i="75"/>
  <c r="AJ166" i="75"/>
  <c r="AK166" i="75" s="1"/>
  <c r="AT165" i="75"/>
  <c r="AR165" i="75"/>
  <c r="AS165" i="75" s="1"/>
  <c r="AQ165" i="75"/>
  <c r="AP165" i="75"/>
  <c r="AN165" i="75"/>
  <c r="AO165" i="75" s="1"/>
  <c r="AL165" i="75"/>
  <c r="AJ165" i="75"/>
  <c r="AK165" i="75" s="1"/>
  <c r="AT164" i="75"/>
  <c r="AR164" i="75"/>
  <c r="AS164" i="75" s="1"/>
  <c r="AP164" i="75"/>
  <c r="AN164" i="75"/>
  <c r="AO164" i="75" s="1"/>
  <c r="AL164" i="75"/>
  <c r="AJ164" i="75"/>
  <c r="AW163" i="75"/>
  <c r="AU166" i="75" s="1"/>
  <c r="AP163" i="75"/>
  <c r="AN163" i="75"/>
  <c r="AO163" i="75" s="1"/>
  <c r="AM166" i="75" s="1"/>
  <c r="AM163" i="75"/>
  <c r="AL163" i="75"/>
  <c r="AJ163" i="75"/>
  <c r="AK163" i="75" s="1"/>
  <c r="AW162" i="75"/>
  <c r="AU165" i="75" s="1"/>
  <c r="AP162" i="75"/>
  <c r="AN162" i="75"/>
  <c r="AO162" i="75" s="1"/>
  <c r="AM165" i="75" s="1"/>
  <c r="AM162" i="75"/>
  <c r="AL162" i="75"/>
  <c r="AJ162" i="75"/>
  <c r="AK162" i="75" s="1"/>
  <c r="AY161" i="75"/>
  <c r="AU164" i="75" s="1"/>
  <c r="AW161" i="75"/>
  <c r="AP161" i="75"/>
  <c r="AN161" i="75"/>
  <c r="AO161" i="75" s="1"/>
  <c r="AL161" i="75"/>
  <c r="AJ161" i="75"/>
  <c r="AW160" i="75"/>
  <c r="AS160" i="75"/>
  <c r="AQ163" i="75" s="1"/>
  <c r="AL160" i="75"/>
  <c r="AJ160" i="75"/>
  <c r="AK160" i="75" s="1"/>
  <c r="AW159" i="75"/>
  <c r="AS159" i="75"/>
  <c r="AQ162" i="75" s="1"/>
  <c r="AL159" i="75"/>
  <c r="AJ159" i="75"/>
  <c r="AK159" i="75" s="1"/>
  <c r="AY158" i="75"/>
  <c r="AQ164" i="75" s="1"/>
  <c r="AW158" i="75"/>
  <c r="AU158" i="75"/>
  <c r="AQ161" i="75" s="1"/>
  <c r="AS158" i="75"/>
  <c r="AL158" i="75"/>
  <c r="AJ158" i="75"/>
  <c r="AW157" i="75"/>
  <c r="AS157" i="75"/>
  <c r="AO157" i="75"/>
  <c r="AM160" i="75" s="1"/>
  <c r="BK156" i="75"/>
  <c r="BJ156" i="75"/>
  <c r="BH156" i="75"/>
  <c r="BG156" i="75"/>
  <c r="AW156" i="75"/>
  <c r="AS156" i="75"/>
  <c r="AO156" i="75"/>
  <c r="AM159" i="75" s="1"/>
  <c r="AY155" i="75"/>
  <c r="AM164" i="75" s="1"/>
  <c r="AW155" i="75"/>
  <c r="AU155" i="75"/>
  <c r="AM161" i="75" s="1"/>
  <c r="AS155" i="75"/>
  <c r="AQ155" i="75"/>
  <c r="AM158" i="75" s="1"/>
  <c r="AO155" i="75"/>
  <c r="AV154" i="75"/>
  <c r="AR154" i="75"/>
  <c r="AN154" i="75"/>
  <c r="AJ154" i="75"/>
  <c r="AV153" i="75"/>
  <c r="AR153" i="75"/>
  <c r="AN153" i="75"/>
  <c r="AJ153" i="75"/>
  <c r="AT151" i="75"/>
  <c r="AR151" i="75"/>
  <c r="AS151" i="75" s="1"/>
  <c r="AQ151" i="75"/>
  <c r="AP151" i="75"/>
  <c r="AN151" i="75"/>
  <c r="AO151" i="75" s="1"/>
  <c r="AL151" i="75"/>
  <c r="AJ151" i="75"/>
  <c r="AK151" i="75" s="1"/>
  <c r="AT150" i="75"/>
  <c r="AR150" i="75"/>
  <c r="AS150" i="75" s="1"/>
  <c r="AQ150" i="75"/>
  <c r="AP150" i="75"/>
  <c r="AN150" i="75"/>
  <c r="AO150" i="75" s="1"/>
  <c r="AL150" i="75"/>
  <c r="AJ150" i="75"/>
  <c r="AK150" i="75" s="1"/>
  <c r="AT149" i="75"/>
  <c r="AR149" i="75"/>
  <c r="AS149" i="75" s="1"/>
  <c r="AP149" i="75"/>
  <c r="AN149" i="75"/>
  <c r="AO149" i="75" s="1"/>
  <c r="AL149" i="75"/>
  <c r="AJ149" i="75"/>
  <c r="AK149" i="75" s="1"/>
  <c r="AW148" i="75"/>
  <c r="AU151" i="75" s="1"/>
  <c r="AP148" i="75"/>
  <c r="AN148" i="75"/>
  <c r="AO148" i="75" s="1"/>
  <c r="AM151" i="75" s="1"/>
  <c r="AM148" i="75"/>
  <c r="AL148" i="75"/>
  <c r="AJ148" i="75"/>
  <c r="AK148" i="75" s="1"/>
  <c r="AW147" i="75"/>
  <c r="AU150" i="75" s="1"/>
  <c r="AP147" i="75"/>
  <c r="AN147" i="75"/>
  <c r="AO147" i="75" s="1"/>
  <c r="AM150" i="75" s="1"/>
  <c r="AM147" i="75"/>
  <c r="AL147" i="75"/>
  <c r="AJ147" i="75"/>
  <c r="AK147" i="75" s="1"/>
  <c r="AY146" i="75"/>
  <c r="AU149" i="75" s="1"/>
  <c r="AW146" i="75"/>
  <c r="AP146" i="75"/>
  <c r="AN146" i="75"/>
  <c r="AO146" i="75" s="1"/>
  <c r="AL146" i="75"/>
  <c r="AJ146" i="75"/>
  <c r="AW145" i="75"/>
  <c r="AS145" i="75"/>
  <c r="AQ148" i="75" s="1"/>
  <c r="AL145" i="75"/>
  <c r="AJ145" i="75"/>
  <c r="AK145" i="75" s="1"/>
  <c r="AW144" i="75"/>
  <c r="AS144" i="75"/>
  <c r="AQ147" i="75" s="1"/>
  <c r="AL144" i="75"/>
  <c r="AJ144" i="75"/>
  <c r="AK144" i="75" s="1"/>
  <c r="AY143" i="75"/>
  <c r="AQ149" i="75" s="1"/>
  <c r="AW143" i="75"/>
  <c r="AU143" i="75"/>
  <c r="AQ146" i="75" s="1"/>
  <c r="AS143" i="75"/>
  <c r="AL143" i="75"/>
  <c r="AJ143" i="75"/>
  <c r="AK143" i="75" s="1"/>
  <c r="AW142" i="75"/>
  <c r="AS142" i="75"/>
  <c r="AO142" i="75"/>
  <c r="AM145" i="75" s="1"/>
  <c r="BK141" i="75"/>
  <c r="BJ141" i="75"/>
  <c r="BH141" i="75"/>
  <c r="BG141" i="75"/>
  <c r="AW141" i="75"/>
  <c r="AS141" i="75"/>
  <c r="AO141" i="75"/>
  <c r="AM144" i="75" s="1"/>
  <c r="AY140" i="75"/>
  <c r="AM149" i="75" s="1"/>
  <c r="AW140" i="75"/>
  <c r="AU140" i="75"/>
  <c r="AM146" i="75" s="1"/>
  <c r="AS140" i="75"/>
  <c r="AQ140" i="75"/>
  <c r="AM143" i="75" s="1"/>
  <c r="AO140" i="75"/>
  <c r="AV139" i="75"/>
  <c r="AR139" i="75"/>
  <c r="AN139" i="75"/>
  <c r="AJ139" i="75"/>
  <c r="AV138" i="75"/>
  <c r="AR138" i="75"/>
  <c r="AN138" i="75"/>
  <c r="AJ138" i="75"/>
  <c r="N166" i="75"/>
  <c r="L166" i="75"/>
  <c r="M166" i="75" s="1"/>
  <c r="K166" i="75"/>
  <c r="J166" i="75"/>
  <c r="H166" i="75"/>
  <c r="I166" i="75" s="1"/>
  <c r="F166" i="75"/>
  <c r="D166" i="75"/>
  <c r="E166" i="75" s="1"/>
  <c r="N165" i="75"/>
  <c r="L165" i="75"/>
  <c r="M165" i="75" s="1"/>
  <c r="K165" i="75"/>
  <c r="J165" i="75"/>
  <c r="H165" i="75"/>
  <c r="I165" i="75" s="1"/>
  <c r="F165" i="75"/>
  <c r="D165" i="75"/>
  <c r="E165" i="75" s="1"/>
  <c r="N164" i="75"/>
  <c r="L164" i="75"/>
  <c r="M164" i="75" s="1"/>
  <c r="J164" i="75"/>
  <c r="H164" i="75"/>
  <c r="I164" i="75" s="1"/>
  <c r="F164" i="75"/>
  <c r="D164" i="75"/>
  <c r="Q163" i="75"/>
  <c r="O166" i="75" s="1"/>
  <c r="J163" i="75"/>
  <c r="H163" i="75"/>
  <c r="I163" i="75" s="1"/>
  <c r="G166" i="75" s="1"/>
  <c r="G163" i="75"/>
  <c r="F163" i="75"/>
  <c r="D163" i="75"/>
  <c r="E163" i="75" s="1"/>
  <c r="Q162" i="75"/>
  <c r="O165" i="75" s="1"/>
  <c r="J162" i="75"/>
  <c r="H162" i="75"/>
  <c r="I162" i="75" s="1"/>
  <c r="G165" i="75" s="1"/>
  <c r="G162" i="75"/>
  <c r="F162" i="75"/>
  <c r="D162" i="75"/>
  <c r="E162" i="75" s="1"/>
  <c r="S161" i="75"/>
  <c r="O164" i="75" s="1"/>
  <c r="Q161" i="75"/>
  <c r="J161" i="75"/>
  <c r="H161" i="75"/>
  <c r="I161" i="75" s="1"/>
  <c r="F161" i="75"/>
  <c r="D161" i="75"/>
  <c r="Q160" i="75"/>
  <c r="M160" i="75"/>
  <c r="K163" i="75" s="1"/>
  <c r="F160" i="75"/>
  <c r="D160" i="75"/>
  <c r="E160" i="75" s="1"/>
  <c r="Q159" i="75"/>
  <c r="M159" i="75"/>
  <c r="K162" i="75" s="1"/>
  <c r="F159" i="75"/>
  <c r="D159" i="75"/>
  <c r="E159" i="75" s="1"/>
  <c r="S158" i="75"/>
  <c r="K164" i="75" s="1"/>
  <c r="Q158" i="75"/>
  <c r="O158" i="75"/>
  <c r="K161" i="75" s="1"/>
  <c r="M158" i="75"/>
  <c r="F158" i="75"/>
  <c r="D158" i="75"/>
  <c r="E158" i="75" s="1"/>
  <c r="Q157" i="75"/>
  <c r="M157" i="75"/>
  <c r="I157" i="75"/>
  <c r="G160" i="75" s="1"/>
  <c r="AE156" i="75"/>
  <c r="AD156" i="75"/>
  <c r="AB156" i="75"/>
  <c r="AA156" i="75"/>
  <c r="Q156" i="75"/>
  <c r="M156" i="75"/>
  <c r="I156" i="75"/>
  <c r="G159" i="75" s="1"/>
  <c r="S155" i="75"/>
  <c r="G164" i="75" s="1"/>
  <c r="Q155" i="75"/>
  <c r="O155" i="75"/>
  <c r="G161" i="75" s="1"/>
  <c r="M155" i="75"/>
  <c r="K155" i="75"/>
  <c r="G158" i="75" s="1"/>
  <c r="I155" i="75"/>
  <c r="P154" i="75"/>
  <c r="L154" i="75"/>
  <c r="H154" i="75"/>
  <c r="D154" i="75"/>
  <c r="P153" i="75"/>
  <c r="L153" i="75"/>
  <c r="H153" i="75"/>
  <c r="D153" i="75"/>
  <c r="N151" i="75"/>
  <c r="L151" i="75"/>
  <c r="M151" i="75" s="1"/>
  <c r="K151" i="75"/>
  <c r="J151" i="75"/>
  <c r="H151" i="75"/>
  <c r="I151" i="75" s="1"/>
  <c r="F151" i="75"/>
  <c r="D151" i="75"/>
  <c r="E151" i="75" s="1"/>
  <c r="N150" i="75"/>
  <c r="L150" i="75"/>
  <c r="M150" i="75" s="1"/>
  <c r="K150" i="75"/>
  <c r="J150" i="75"/>
  <c r="H150" i="75"/>
  <c r="I150" i="75" s="1"/>
  <c r="F150" i="75"/>
  <c r="D150" i="75"/>
  <c r="E150" i="75" s="1"/>
  <c r="N149" i="75"/>
  <c r="L149" i="75"/>
  <c r="M149" i="75" s="1"/>
  <c r="J149" i="75"/>
  <c r="H149" i="75"/>
  <c r="I149" i="75" s="1"/>
  <c r="F149" i="75"/>
  <c r="D149" i="75"/>
  <c r="Q148" i="75"/>
  <c r="O151" i="75" s="1"/>
  <c r="J148" i="75"/>
  <c r="H148" i="75"/>
  <c r="I148" i="75" s="1"/>
  <c r="G151" i="75" s="1"/>
  <c r="G148" i="75"/>
  <c r="F148" i="75"/>
  <c r="D148" i="75"/>
  <c r="E148" i="75" s="1"/>
  <c r="Q147" i="75"/>
  <c r="O150" i="75" s="1"/>
  <c r="J147" i="75"/>
  <c r="H147" i="75"/>
  <c r="I147" i="75" s="1"/>
  <c r="G150" i="75" s="1"/>
  <c r="G147" i="75"/>
  <c r="F147" i="75"/>
  <c r="D147" i="75"/>
  <c r="E147" i="75" s="1"/>
  <c r="S146" i="75"/>
  <c r="O149" i="75" s="1"/>
  <c r="Q146" i="75"/>
  <c r="J146" i="75"/>
  <c r="H146" i="75"/>
  <c r="I146" i="75" s="1"/>
  <c r="F146" i="75"/>
  <c r="D146" i="75"/>
  <c r="Q145" i="75"/>
  <c r="M145" i="75"/>
  <c r="K148" i="75" s="1"/>
  <c r="F145" i="75"/>
  <c r="D145" i="75"/>
  <c r="E145" i="75" s="1"/>
  <c r="Q144" i="75"/>
  <c r="M144" i="75"/>
  <c r="K147" i="75" s="1"/>
  <c r="F144" i="75"/>
  <c r="D144" i="75"/>
  <c r="E144" i="75" s="1"/>
  <c r="S143" i="75"/>
  <c r="K149" i="75" s="1"/>
  <c r="Q143" i="75"/>
  <c r="O143" i="75"/>
  <c r="K146" i="75" s="1"/>
  <c r="M143" i="75"/>
  <c r="F143" i="75"/>
  <c r="D143" i="75"/>
  <c r="E143" i="75" s="1"/>
  <c r="Q142" i="75"/>
  <c r="M142" i="75"/>
  <c r="I142" i="75"/>
  <c r="G145" i="75" s="1"/>
  <c r="AE141" i="75"/>
  <c r="AD141" i="75"/>
  <c r="AB141" i="75"/>
  <c r="AA141" i="75"/>
  <c r="Q141" i="75"/>
  <c r="M141" i="75"/>
  <c r="I141" i="75"/>
  <c r="G144" i="75" s="1"/>
  <c r="S140" i="75"/>
  <c r="G149" i="75" s="1"/>
  <c r="Q140" i="75"/>
  <c r="O140" i="75"/>
  <c r="G146" i="75" s="1"/>
  <c r="M140" i="75"/>
  <c r="K140" i="75"/>
  <c r="G143" i="75" s="1"/>
  <c r="I140" i="75"/>
  <c r="P139" i="75"/>
  <c r="L139" i="75"/>
  <c r="H139" i="75"/>
  <c r="D139" i="75"/>
  <c r="P138" i="75"/>
  <c r="L138" i="75"/>
  <c r="H138" i="75"/>
  <c r="D138" i="75"/>
  <c r="AT118" i="75"/>
  <c r="AR118" i="75"/>
  <c r="AS118" i="75" s="1"/>
  <c r="AQ118" i="75"/>
  <c r="AP118" i="75"/>
  <c r="AN118" i="75"/>
  <c r="AO118" i="75" s="1"/>
  <c r="AL118" i="75"/>
  <c r="AJ118" i="75"/>
  <c r="AK118" i="75" s="1"/>
  <c r="AT117" i="75"/>
  <c r="AR117" i="75"/>
  <c r="AS117" i="75" s="1"/>
  <c r="AQ117" i="75"/>
  <c r="AP117" i="75"/>
  <c r="AN117" i="75"/>
  <c r="AO117" i="75" s="1"/>
  <c r="AL117" i="75"/>
  <c r="AJ117" i="75"/>
  <c r="AK117" i="75" s="1"/>
  <c r="AT116" i="75"/>
  <c r="AR116" i="75"/>
  <c r="AS116" i="75" s="1"/>
  <c r="AP116" i="75"/>
  <c r="AN116" i="75"/>
  <c r="AO116" i="75" s="1"/>
  <c r="AL116" i="75"/>
  <c r="AJ116" i="75"/>
  <c r="AW115" i="75"/>
  <c r="AU118" i="75" s="1"/>
  <c r="AP115" i="75"/>
  <c r="AN115" i="75"/>
  <c r="AO115" i="75" s="1"/>
  <c r="AM118" i="75" s="1"/>
  <c r="AM115" i="75"/>
  <c r="AL115" i="75"/>
  <c r="AJ115" i="75"/>
  <c r="AK115" i="75" s="1"/>
  <c r="AW114" i="75"/>
  <c r="AU117" i="75" s="1"/>
  <c r="AP114" i="75"/>
  <c r="AN114" i="75"/>
  <c r="AO114" i="75" s="1"/>
  <c r="AM117" i="75" s="1"/>
  <c r="AM114" i="75"/>
  <c r="AL114" i="75"/>
  <c r="AJ114" i="75"/>
  <c r="AK114" i="75" s="1"/>
  <c r="AY113" i="75"/>
  <c r="AU116" i="75" s="1"/>
  <c r="AW113" i="75"/>
  <c r="AP113" i="75"/>
  <c r="AN113" i="75"/>
  <c r="AO113" i="75" s="1"/>
  <c r="AL113" i="75"/>
  <c r="AJ113" i="75"/>
  <c r="AW112" i="75"/>
  <c r="AS112" i="75"/>
  <c r="AQ115" i="75" s="1"/>
  <c r="AL112" i="75"/>
  <c r="AJ112" i="75"/>
  <c r="AK112" i="75" s="1"/>
  <c r="AW111" i="75"/>
  <c r="AS111" i="75"/>
  <c r="AQ114" i="75" s="1"/>
  <c r="AL111" i="75"/>
  <c r="AJ111" i="75"/>
  <c r="AK111" i="75" s="1"/>
  <c r="AY110" i="75"/>
  <c r="AQ116" i="75" s="1"/>
  <c r="AW110" i="75"/>
  <c r="AU110" i="75"/>
  <c r="AQ113" i="75" s="1"/>
  <c r="AS110" i="75"/>
  <c r="AL110" i="75"/>
  <c r="AJ110" i="75"/>
  <c r="AW109" i="75"/>
  <c r="AS109" i="75"/>
  <c r="AO109" i="75"/>
  <c r="AM112" i="75" s="1"/>
  <c r="BK108" i="75"/>
  <c r="BJ108" i="75"/>
  <c r="BH108" i="75"/>
  <c r="BG108" i="75"/>
  <c r="AW108" i="75"/>
  <c r="AS108" i="75"/>
  <c r="AO108" i="75"/>
  <c r="AM111" i="75" s="1"/>
  <c r="AY107" i="75"/>
  <c r="AM116" i="75" s="1"/>
  <c r="AW107" i="75"/>
  <c r="AU107" i="75"/>
  <c r="AM113" i="75" s="1"/>
  <c r="AS107" i="75"/>
  <c r="AQ107" i="75"/>
  <c r="AM110" i="75" s="1"/>
  <c r="AO107" i="75"/>
  <c r="AV106" i="75"/>
  <c r="AR106" i="75"/>
  <c r="AN106" i="75"/>
  <c r="AJ106" i="75"/>
  <c r="AV105" i="75"/>
  <c r="AR105" i="75"/>
  <c r="AN105" i="75"/>
  <c r="AJ105" i="75"/>
  <c r="N118" i="75"/>
  <c r="L118" i="75"/>
  <c r="M118" i="75" s="1"/>
  <c r="K118" i="75"/>
  <c r="J118" i="75"/>
  <c r="H118" i="75"/>
  <c r="I118" i="75" s="1"/>
  <c r="F118" i="75"/>
  <c r="D118" i="75"/>
  <c r="E118" i="75" s="1"/>
  <c r="N117" i="75"/>
  <c r="L117" i="75"/>
  <c r="M117" i="75" s="1"/>
  <c r="K117" i="75"/>
  <c r="J117" i="75"/>
  <c r="H117" i="75"/>
  <c r="I117" i="75" s="1"/>
  <c r="F117" i="75"/>
  <c r="D117" i="75"/>
  <c r="E117" i="75" s="1"/>
  <c r="N116" i="75"/>
  <c r="L116" i="75"/>
  <c r="M116" i="75" s="1"/>
  <c r="J116" i="75"/>
  <c r="H116" i="75"/>
  <c r="I116" i="75" s="1"/>
  <c r="F116" i="75"/>
  <c r="D116" i="75"/>
  <c r="E116" i="75" s="1"/>
  <c r="Q115" i="75"/>
  <c r="O118" i="75" s="1"/>
  <c r="J115" i="75"/>
  <c r="H115" i="75"/>
  <c r="I115" i="75" s="1"/>
  <c r="G118" i="75" s="1"/>
  <c r="G115" i="75"/>
  <c r="F115" i="75"/>
  <c r="D115" i="75"/>
  <c r="E115" i="75" s="1"/>
  <c r="Q114" i="75"/>
  <c r="O117" i="75" s="1"/>
  <c r="J114" i="75"/>
  <c r="H114" i="75"/>
  <c r="I114" i="75" s="1"/>
  <c r="G117" i="75" s="1"/>
  <c r="G114" i="75"/>
  <c r="F114" i="75"/>
  <c r="D114" i="75"/>
  <c r="E114" i="75" s="1"/>
  <c r="S113" i="75"/>
  <c r="O116" i="75" s="1"/>
  <c r="Q113" i="75"/>
  <c r="J113" i="75"/>
  <c r="H113" i="75"/>
  <c r="I113" i="75" s="1"/>
  <c r="F113" i="75"/>
  <c r="D113" i="75"/>
  <c r="Q112" i="75"/>
  <c r="M112" i="75"/>
  <c r="K115" i="75" s="1"/>
  <c r="F112" i="75"/>
  <c r="D112" i="75"/>
  <c r="E112" i="75" s="1"/>
  <c r="Q111" i="75"/>
  <c r="M111" i="75"/>
  <c r="K114" i="75" s="1"/>
  <c r="F111" i="75"/>
  <c r="D111" i="75"/>
  <c r="E111" i="75" s="1"/>
  <c r="S110" i="75"/>
  <c r="K116" i="75" s="1"/>
  <c r="Q110" i="75"/>
  <c r="O110" i="75"/>
  <c r="K113" i="75" s="1"/>
  <c r="M110" i="75"/>
  <c r="F110" i="75"/>
  <c r="D110" i="75"/>
  <c r="E110" i="75" s="1"/>
  <c r="Q109" i="75"/>
  <c r="M109" i="75"/>
  <c r="I109" i="75"/>
  <c r="G112" i="75" s="1"/>
  <c r="AE108" i="75"/>
  <c r="AD108" i="75"/>
  <c r="AB108" i="75"/>
  <c r="AA108" i="75"/>
  <c r="Q108" i="75"/>
  <c r="M108" i="75"/>
  <c r="I108" i="75"/>
  <c r="G111" i="75" s="1"/>
  <c r="S107" i="75"/>
  <c r="G116" i="75" s="1"/>
  <c r="Q107" i="75"/>
  <c r="O107" i="75"/>
  <c r="G113" i="75" s="1"/>
  <c r="M107" i="75"/>
  <c r="K107" i="75"/>
  <c r="G110" i="75" s="1"/>
  <c r="I107" i="75"/>
  <c r="P106" i="75"/>
  <c r="L106" i="75"/>
  <c r="H106" i="75"/>
  <c r="D106" i="75"/>
  <c r="P105" i="75"/>
  <c r="L105" i="75"/>
  <c r="H105" i="75"/>
  <c r="D105" i="75"/>
  <c r="AT103" i="75"/>
  <c r="AR103" i="75"/>
  <c r="AS103" i="75" s="1"/>
  <c r="AQ103" i="75"/>
  <c r="AP103" i="75"/>
  <c r="AN103" i="75"/>
  <c r="AO103" i="75" s="1"/>
  <c r="AL103" i="75"/>
  <c r="AJ103" i="75"/>
  <c r="AK103" i="75" s="1"/>
  <c r="AT102" i="75"/>
  <c r="AR102" i="75"/>
  <c r="AS102" i="75" s="1"/>
  <c r="AQ102" i="75"/>
  <c r="AP102" i="75"/>
  <c r="AN102" i="75"/>
  <c r="AO102" i="75" s="1"/>
  <c r="AL102" i="75"/>
  <c r="AJ102" i="75"/>
  <c r="AK102" i="75" s="1"/>
  <c r="AT101" i="75"/>
  <c r="AR101" i="75"/>
  <c r="AS101" i="75" s="1"/>
  <c r="AP101" i="75"/>
  <c r="AN101" i="75"/>
  <c r="AO101" i="75" s="1"/>
  <c r="AL101" i="75"/>
  <c r="AJ101" i="75"/>
  <c r="AW100" i="75"/>
  <c r="AU103" i="75" s="1"/>
  <c r="AP100" i="75"/>
  <c r="AN100" i="75"/>
  <c r="AO100" i="75" s="1"/>
  <c r="AM103" i="75" s="1"/>
  <c r="AM100" i="75"/>
  <c r="AL100" i="75"/>
  <c r="AJ100" i="75"/>
  <c r="AK100" i="75" s="1"/>
  <c r="AW99" i="75"/>
  <c r="AU102" i="75" s="1"/>
  <c r="AP99" i="75"/>
  <c r="AN99" i="75"/>
  <c r="AO99" i="75" s="1"/>
  <c r="AM102" i="75" s="1"/>
  <c r="AM99" i="75"/>
  <c r="AL99" i="75"/>
  <c r="AJ99" i="75"/>
  <c r="AK99" i="75" s="1"/>
  <c r="AY98" i="75"/>
  <c r="AU101" i="75" s="1"/>
  <c r="AW98" i="75"/>
  <c r="AP98" i="75"/>
  <c r="AN98" i="75"/>
  <c r="AO98" i="75" s="1"/>
  <c r="AL98" i="75"/>
  <c r="AJ98" i="75"/>
  <c r="AW97" i="75"/>
  <c r="AS97" i="75"/>
  <c r="AQ100" i="75" s="1"/>
  <c r="AL97" i="75"/>
  <c r="AJ97" i="75"/>
  <c r="AK97" i="75" s="1"/>
  <c r="AW96" i="75"/>
  <c r="AS96" i="75"/>
  <c r="AQ99" i="75" s="1"/>
  <c r="AL96" i="75"/>
  <c r="AJ96" i="75"/>
  <c r="AK96" i="75" s="1"/>
  <c r="AY95" i="75"/>
  <c r="AQ101" i="75" s="1"/>
  <c r="AW95" i="75"/>
  <c r="AU95" i="75"/>
  <c r="AQ98" i="75" s="1"/>
  <c r="AS95" i="75"/>
  <c r="AL95" i="75"/>
  <c r="AJ95" i="75"/>
  <c r="AW94" i="75"/>
  <c r="AS94" i="75"/>
  <c r="AO94" i="75"/>
  <c r="AM97" i="75" s="1"/>
  <c r="BK93" i="75"/>
  <c r="BJ93" i="75"/>
  <c r="BH93" i="75"/>
  <c r="BG93" i="75"/>
  <c r="AW93" i="75"/>
  <c r="AS93" i="75"/>
  <c r="AO93" i="75"/>
  <c r="AM96" i="75" s="1"/>
  <c r="AY92" i="75"/>
  <c r="AM101" i="75" s="1"/>
  <c r="AW92" i="75"/>
  <c r="AU92" i="75"/>
  <c r="AM98" i="75" s="1"/>
  <c r="AS92" i="75"/>
  <c r="AQ92" i="75"/>
  <c r="AM95" i="75" s="1"/>
  <c r="AO92" i="75"/>
  <c r="AV91" i="75"/>
  <c r="AR91" i="75"/>
  <c r="AN91" i="75"/>
  <c r="AJ91" i="75"/>
  <c r="AV90" i="75"/>
  <c r="AR90" i="75"/>
  <c r="AN90" i="75"/>
  <c r="AJ90" i="75"/>
  <c r="N103" i="75"/>
  <c r="L103" i="75"/>
  <c r="M103" i="75" s="1"/>
  <c r="K103" i="75"/>
  <c r="J103" i="75"/>
  <c r="H103" i="75"/>
  <c r="I103" i="75" s="1"/>
  <c r="F103" i="75"/>
  <c r="D103" i="75"/>
  <c r="E103" i="75" s="1"/>
  <c r="N102" i="75"/>
  <c r="L102" i="75"/>
  <c r="M102" i="75" s="1"/>
  <c r="K102" i="75"/>
  <c r="J102" i="75"/>
  <c r="H102" i="75"/>
  <c r="I102" i="75" s="1"/>
  <c r="F102" i="75"/>
  <c r="D102" i="75"/>
  <c r="E102" i="75" s="1"/>
  <c r="N101" i="75"/>
  <c r="L101" i="75"/>
  <c r="M101" i="75" s="1"/>
  <c r="J101" i="75"/>
  <c r="H101" i="75"/>
  <c r="I101" i="75" s="1"/>
  <c r="F101" i="75"/>
  <c r="D101" i="75"/>
  <c r="E101" i="75" s="1"/>
  <c r="Q100" i="75"/>
  <c r="O103" i="75" s="1"/>
  <c r="J100" i="75"/>
  <c r="H100" i="75"/>
  <c r="I100" i="75" s="1"/>
  <c r="G103" i="75" s="1"/>
  <c r="G100" i="75"/>
  <c r="F100" i="75"/>
  <c r="D100" i="75"/>
  <c r="E100" i="75" s="1"/>
  <c r="Q99" i="75"/>
  <c r="O102" i="75" s="1"/>
  <c r="J99" i="75"/>
  <c r="H99" i="75"/>
  <c r="I99" i="75" s="1"/>
  <c r="G102" i="75" s="1"/>
  <c r="G99" i="75"/>
  <c r="F99" i="75"/>
  <c r="D99" i="75"/>
  <c r="E99" i="75" s="1"/>
  <c r="S98" i="75"/>
  <c r="O101" i="75" s="1"/>
  <c r="Q98" i="75"/>
  <c r="J98" i="75"/>
  <c r="H98" i="75"/>
  <c r="I98" i="75" s="1"/>
  <c r="F98" i="75"/>
  <c r="D98" i="75"/>
  <c r="Q97" i="75"/>
  <c r="M97" i="75"/>
  <c r="K100" i="75" s="1"/>
  <c r="F97" i="75"/>
  <c r="D97" i="75"/>
  <c r="E97" i="75" s="1"/>
  <c r="Q96" i="75"/>
  <c r="M96" i="75"/>
  <c r="K99" i="75" s="1"/>
  <c r="F96" i="75"/>
  <c r="D96" i="75"/>
  <c r="E96" i="75" s="1"/>
  <c r="S95" i="75"/>
  <c r="K101" i="75" s="1"/>
  <c r="Q95" i="75"/>
  <c r="O95" i="75"/>
  <c r="K98" i="75" s="1"/>
  <c r="M95" i="75"/>
  <c r="F95" i="75"/>
  <c r="D95" i="75"/>
  <c r="E95" i="75" s="1"/>
  <c r="Q94" i="75"/>
  <c r="M94" i="75"/>
  <c r="I94" i="75"/>
  <c r="G97" i="75" s="1"/>
  <c r="AE93" i="75"/>
  <c r="AD93" i="75"/>
  <c r="AB93" i="75"/>
  <c r="AA93" i="75"/>
  <c r="Q93" i="75"/>
  <c r="M93" i="75"/>
  <c r="I93" i="75"/>
  <c r="G96" i="75" s="1"/>
  <c r="S92" i="75"/>
  <c r="G101" i="75" s="1"/>
  <c r="Q92" i="75"/>
  <c r="O92" i="75"/>
  <c r="G98" i="75" s="1"/>
  <c r="M92" i="75"/>
  <c r="K92" i="75"/>
  <c r="I92" i="75"/>
  <c r="P91" i="75"/>
  <c r="L91" i="75"/>
  <c r="H91" i="75"/>
  <c r="D91" i="75"/>
  <c r="P90" i="75"/>
  <c r="L90" i="75"/>
  <c r="H90" i="75"/>
  <c r="D90" i="75"/>
  <c r="AT70" i="75"/>
  <c r="AR70" i="75"/>
  <c r="AS70" i="75" s="1"/>
  <c r="AQ70" i="75"/>
  <c r="AP70" i="75"/>
  <c r="AN70" i="75"/>
  <c r="AO70" i="75" s="1"/>
  <c r="AL70" i="75"/>
  <c r="AJ70" i="75"/>
  <c r="AK70" i="75" s="1"/>
  <c r="AT69" i="75"/>
  <c r="AR69" i="75"/>
  <c r="AS69" i="75" s="1"/>
  <c r="AQ69" i="75"/>
  <c r="AP69" i="75"/>
  <c r="AN69" i="75"/>
  <c r="AO69" i="75" s="1"/>
  <c r="AL69" i="75"/>
  <c r="AJ69" i="75"/>
  <c r="AK69" i="75" s="1"/>
  <c r="AT68" i="75"/>
  <c r="AR68" i="75"/>
  <c r="AS68" i="75" s="1"/>
  <c r="AP68" i="75"/>
  <c r="AN68" i="75"/>
  <c r="AO68" i="75" s="1"/>
  <c r="AL68" i="75"/>
  <c r="AJ68" i="75"/>
  <c r="AW67" i="75"/>
  <c r="AU70" i="75" s="1"/>
  <c r="AP67" i="75"/>
  <c r="AN67" i="75"/>
  <c r="AO67" i="75" s="1"/>
  <c r="AM70" i="75" s="1"/>
  <c r="AM67" i="75"/>
  <c r="AL67" i="75"/>
  <c r="AJ67" i="75"/>
  <c r="AK67" i="75" s="1"/>
  <c r="AW66" i="75"/>
  <c r="AU69" i="75" s="1"/>
  <c r="AP66" i="75"/>
  <c r="AN66" i="75"/>
  <c r="AO66" i="75" s="1"/>
  <c r="AM69" i="75" s="1"/>
  <c r="AM66" i="75"/>
  <c r="AL66" i="75"/>
  <c r="AJ66" i="75"/>
  <c r="AK66" i="75" s="1"/>
  <c r="AY65" i="75"/>
  <c r="AU68" i="75" s="1"/>
  <c r="AW65" i="75"/>
  <c r="AP65" i="75"/>
  <c r="AN65" i="75"/>
  <c r="AO65" i="75" s="1"/>
  <c r="AL65" i="75"/>
  <c r="AJ65" i="75"/>
  <c r="AW64" i="75"/>
  <c r="AS64" i="75"/>
  <c r="AQ67" i="75" s="1"/>
  <c r="AL64" i="75"/>
  <c r="AJ64" i="75"/>
  <c r="AK64" i="75" s="1"/>
  <c r="AW63" i="75"/>
  <c r="AS63" i="75"/>
  <c r="AQ66" i="75" s="1"/>
  <c r="AL63" i="75"/>
  <c r="AJ63" i="75"/>
  <c r="AK63" i="75" s="1"/>
  <c r="AY62" i="75"/>
  <c r="AQ68" i="75" s="1"/>
  <c r="AW62" i="75"/>
  <c r="AU62" i="75"/>
  <c r="AQ65" i="75" s="1"/>
  <c r="AS62" i="75"/>
  <c r="AL62" i="75"/>
  <c r="AJ62" i="75"/>
  <c r="AK62" i="75" s="1"/>
  <c r="AW61" i="75"/>
  <c r="AS61" i="75"/>
  <c r="AO61" i="75"/>
  <c r="AM64" i="75" s="1"/>
  <c r="BK60" i="75"/>
  <c r="BJ60" i="75"/>
  <c r="BH60" i="75"/>
  <c r="BG60" i="75"/>
  <c r="AW60" i="75"/>
  <c r="AS60" i="75"/>
  <c r="AO60" i="75"/>
  <c r="AM63" i="75" s="1"/>
  <c r="AY59" i="75"/>
  <c r="AM68" i="75" s="1"/>
  <c r="AW59" i="75"/>
  <c r="AU59" i="75"/>
  <c r="AM65" i="75" s="1"/>
  <c r="AS59" i="75"/>
  <c r="AQ59" i="75"/>
  <c r="AM62" i="75" s="1"/>
  <c r="AO59" i="75"/>
  <c r="AV58" i="75"/>
  <c r="AR58" i="75"/>
  <c r="AN58" i="75"/>
  <c r="AJ58" i="75"/>
  <c r="AV57" i="75"/>
  <c r="AR57" i="75"/>
  <c r="AN57" i="75"/>
  <c r="AJ57" i="75"/>
  <c r="N70" i="75"/>
  <c r="L70" i="75"/>
  <c r="M70" i="75" s="1"/>
  <c r="K70" i="75"/>
  <c r="J70" i="75"/>
  <c r="H70" i="75"/>
  <c r="I70" i="75" s="1"/>
  <c r="F70" i="75"/>
  <c r="D70" i="75"/>
  <c r="E70" i="75" s="1"/>
  <c r="N69" i="75"/>
  <c r="L69" i="75"/>
  <c r="M69" i="75" s="1"/>
  <c r="K69" i="75"/>
  <c r="J69" i="75"/>
  <c r="H69" i="75"/>
  <c r="I69" i="75" s="1"/>
  <c r="F69" i="75"/>
  <c r="D69" i="75"/>
  <c r="E69" i="75" s="1"/>
  <c r="N68" i="75"/>
  <c r="L68" i="75"/>
  <c r="M68" i="75" s="1"/>
  <c r="J68" i="75"/>
  <c r="H68" i="75"/>
  <c r="I68" i="75" s="1"/>
  <c r="F68" i="75"/>
  <c r="D68" i="75"/>
  <c r="Q67" i="75"/>
  <c r="O70" i="75" s="1"/>
  <c r="J67" i="75"/>
  <c r="H67" i="75"/>
  <c r="I67" i="75" s="1"/>
  <c r="G70" i="75" s="1"/>
  <c r="G67" i="75"/>
  <c r="F67" i="75"/>
  <c r="D67" i="75"/>
  <c r="E67" i="75" s="1"/>
  <c r="Q66" i="75"/>
  <c r="O69" i="75" s="1"/>
  <c r="J66" i="75"/>
  <c r="H66" i="75"/>
  <c r="I66" i="75" s="1"/>
  <c r="G69" i="75" s="1"/>
  <c r="G66" i="75"/>
  <c r="F66" i="75"/>
  <c r="D66" i="75"/>
  <c r="E66" i="75" s="1"/>
  <c r="S65" i="75"/>
  <c r="O68" i="75" s="1"/>
  <c r="Q65" i="75"/>
  <c r="J65" i="75"/>
  <c r="H65" i="75"/>
  <c r="I65" i="75" s="1"/>
  <c r="F65" i="75"/>
  <c r="D65" i="75"/>
  <c r="Q64" i="75"/>
  <c r="M64" i="75"/>
  <c r="K67" i="75" s="1"/>
  <c r="F64" i="75"/>
  <c r="D64" i="75"/>
  <c r="E64" i="75" s="1"/>
  <c r="Q63" i="75"/>
  <c r="M63" i="75"/>
  <c r="K66" i="75" s="1"/>
  <c r="F63" i="75"/>
  <c r="D63" i="75"/>
  <c r="E63" i="75" s="1"/>
  <c r="S62" i="75"/>
  <c r="K68" i="75" s="1"/>
  <c r="Q62" i="75"/>
  <c r="O62" i="75"/>
  <c r="K65" i="75" s="1"/>
  <c r="M62" i="75"/>
  <c r="F62" i="75"/>
  <c r="D62" i="75"/>
  <c r="Q61" i="75"/>
  <c r="M61" i="75"/>
  <c r="I61" i="75"/>
  <c r="G64" i="75" s="1"/>
  <c r="AE60" i="75"/>
  <c r="AD60" i="75"/>
  <c r="AB60" i="75"/>
  <c r="AA60" i="75"/>
  <c r="Q60" i="75"/>
  <c r="M60" i="75"/>
  <c r="I60" i="75"/>
  <c r="G63" i="75" s="1"/>
  <c r="S59" i="75"/>
  <c r="G68" i="75" s="1"/>
  <c r="Q59" i="75"/>
  <c r="O59" i="75"/>
  <c r="G65" i="75" s="1"/>
  <c r="M59" i="75"/>
  <c r="K59" i="75"/>
  <c r="I59" i="75"/>
  <c r="P58" i="75"/>
  <c r="L58" i="75"/>
  <c r="H58" i="75"/>
  <c r="D58" i="75"/>
  <c r="P57" i="75"/>
  <c r="L57" i="75"/>
  <c r="H57" i="75"/>
  <c r="D57" i="75"/>
  <c r="AT55" i="75"/>
  <c r="AR55" i="75"/>
  <c r="AS55" i="75" s="1"/>
  <c r="AQ55" i="75"/>
  <c r="AP55" i="75"/>
  <c r="AN55" i="75"/>
  <c r="AO55" i="75" s="1"/>
  <c r="AL55" i="75"/>
  <c r="AJ55" i="75"/>
  <c r="AK55" i="75" s="1"/>
  <c r="AT54" i="75"/>
  <c r="AR54" i="75"/>
  <c r="AS54" i="75" s="1"/>
  <c r="AQ54" i="75"/>
  <c r="AP54" i="75"/>
  <c r="AN54" i="75"/>
  <c r="AO54" i="75" s="1"/>
  <c r="AL54" i="75"/>
  <c r="AJ54" i="75"/>
  <c r="AK54" i="75" s="1"/>
  <c r="AT53" i="75"/>
  <c r="AR53" i="75"/>
  <c r="AS53" i="75" s="1"/>
  <c r="AP53" i="75"/>
  <c r="AN53" i="75"/>
  <c r="AO53" i="75" s="1"/>
  <c r="AL53" i="75"/>
  <c r="AJ53" i="75"/>
  <c r="AK53" i="75" s="1"/>
  <c r="AW52" i="75"/>
  <c r="AU55" i="75" s="1"/>
  <c r="AP52" i="75"/>
  <c r="AN52" i="75"/>
  <c r="AO52" i="75" s="1"/>
  <c r="AM55" i="75" s="1"/>
  <c r="AM52" i="75"/>
  <c r="AL52" i="75"/>
  <c r="AJ52" i="75"/>
  <c r="AK52" i="75" s="1"/>
  <c r="AW51" i="75"/>
  <c r="AU54" i="75" s="1"/>
  <c r="AP51" i="75"/>
  <c r="AN51" i="75"/>
  <c r="AO51" i="75" s="1"/>
  <c r="AM54" i="75" s="1"/>
  <c r="AM51" i="75"/>
  <c r="AL51" i="75"/>
  <c r="AJ51" i="75"/>
  <c r="AK51" i="75" s="1"/>
  <c r="AY50" i="75"/>
  <c r="AU53" i="75" s="1"/>
  <c r="AW50" i="75"/>
  <c r="AP50" i="75"/>
  <c r="AN50" i="75"/>
  <c r="AO50" i="75" s="1"/>
  <c r="AL50" i="75"/>
  <c r="AJ50" i="75"/>
  <c r="AW49" i="75"/>
  <c r="AS49" i="75"/>
  <c r="AQ52" i="75" s="1"/>
  <c r="AL49" i="75"/>
  <c r="AJ49" i="75"/>
  <c r="AK49" i="75" s="1"/>
  <c r="AW48" i="75"/>
  <c r="AS48" i="75"/>
  <c r="AQ51" i="75" s="1"/>
  <c r="AL48" i="75"/>
  <c r="AJ48" i="75"/>
  <c r="AK48" i="75" s="1"/>
  <c r="AY47" i="75"/>
  <c r="AQ53" i="75" s="1"/>
  <c r="AW47" i="75"/>
  <c r="AU47" i="75"/>
  <c r="AQ50" i="75" s="1"/>
  <c r="AS47" i="75"/>
  <c r="AL47" i="75"/>
  <c r="AJ47" i="75"/>
  <c r="AW46" i="75"/>
  <c r="AS46" i="75"/>
  <c r="AO46" i="75"/>
  <c r="AM49" i="75" s="1"/>
  <c r="BK45" i="75"/>
  <c r="BJ45" i="75"/>
  <c r="BH45" i="75"/>
  <c r="BG45" i="75"/>
  <c r="AW45" i="75"/>
  <c r="AS45" i="75"/>
  <c r="AO45" i="75"/>
  <c r="AM48" i="75" s="1"/>
  <c r="AY44" i="75"/>
  <c r="AM53" i="75" s="1"/>
  <c r="AW44" i="75"/>
  <c r="AU44" i="75"/>
  <c r="AM50" i="75" s="1"/>
  <c r="AS44" i="75"/>
  <c r="AQ44" i="75"/>
  <c r="AO44" i="75"/>
  <c r="AV43" i="75"/>
  <c r="AR43" i="75"/>
  <c r="AN43" i="75"/>
  <c r="AJ43" i="75"/>
  <c r="AV42" i="75"/>
  <c r="AR42" i="75"/>
  <c r="AN42" i="75"/>
  <c r="AJ42" i="75"/>
  <c r="N55" i="75"/>
  <c r="L55" i="75"/>
  <c r="M55" i="75" s="1"/>
  <c r="K55" i="75"/>
  <c r="J55" i="75"/>
  <c r="H55" i="75"/>
  <c r="I55" i="75" s="1"/>
  <c r="F55" i="75"/>
  <c r="D55" i="75"/>
  <c r="E55" i="75" s="1"/>
  <c r="N54" i="75"/>
  <c r="L54" i="75"/>
  <c r="M54" i="75" s="1"/>
  <c r="K54" i="75"/>
  <c r="J54" i="75"/>
  <c r="H54" i="75"/>
  <c r="I54" i="75" s="1"/>
  <c r="F54" i="75"/>
  <c r="D54" i="75"/>
  <c r="E54" i="75" s="1"/>
  <c r="N53" i="75"/>
  <c r="L53" i="75"/>
  <c r="M53" i="75" s="1"/>
  <c r="J53" i="75"/>
  <c r="H53" i="75"/>
  <c r="I53" i="75" s="1"/>
  <c r="F53" i="75"/>
  <c r="D53" i="75"/>
  <c r="Q52" i="75"/>
  <c r="O55" i="75" s="1"/>
  <c r="J52" i="75"/>
  <c r="H52" i="75"/>
  <c r="I52" i="75" s="1"/>
  <c r="G55" i="75" s="1"/>
  <c r="G52" i="75"/>
  <c r="F52" i="75"/>
  <c r="D52" i="75"/>
  <c r="E52" i="75" s="1"/>
  <c r="Q51" i="75"/>
  <c r="O54" i="75" s="1"/>
  <c r="J51" i="75"/>
  <c r="H51" i="75"/>
  <c r="I51" i="75" s="1"/>
  <c r="G54" i="75" s="1"/>
  <c r="G51" i="75"/>
  <c r="F51" i="75"/>
  <c r="D51" i="75"/>
  <c r="E51" i="75" s="1"/>
  <c r="S50" i="75"/>
  <c r="O53" i="75" s="1"/>
  <c r="Q50" i="75"/>
  <c r="J50" i="75"/>
  <c r="H50" i="75"/>
  <c r="I50" i="75" s="1"/>
  <c r="F50" i="75"/>
  <c r="D50" i="75"/>
  <c r="Q49" i="75"/>
  <c r="M49" i="75"/>
  <c r="K52" i="75" s="1"/>
  <c r="F49" i="75"/>
  <c r="D49" i="75"/>
  <c r="E49" i="75" s="1"/>
  <c r="Q48" i="75"/>
  <c r="M48" i="75"/>
  <c r="K51" i="75" s="1"/>
  <c r="F48" i="75"/>
  <c r="D48" i="75"/>
  <c r="E48" i="75" s="1"/>
  <c r="S47" i="75"/>
  <c r="K53" i="75" s="1"/>
  <c r="Q47" i="75"/>
  <c r="O47" i="75"/>
  <c r="K50" i="75" s="1"/>
  <c r="M47" i="75"/>
  <c r="F47" i="75"/>
  <c r="D47" i="75"/>
  <c r="E47" i="75" s="1"/>
  <c r="Q46" i="75"/>
  <c r="M46" i="75"/>
  <c r="I46" i="75"/>
  <c r="G49" i="75" s="1"/>
  <c r="AE45" i="75"/>
  <c r="AD45" i="75"/>
  <c r="AB45" i="75"/>
  <c r="AA45" i="75"/>
  <c r="Q45" i="75"/>
  <c r="M45" i="75"/>
  <c r="I45" i="75"/>
  <c r="G48" i="75" s="1"/>
  <c r="S44" i="75"/>
  <c r="G53" i="75" s="1"/>
  <c r="Q44" i="75"/>
  <c r="O44" i="75"/>
  <c r="G50" i="75" s="1"/>
  <c r="M44" i="75"/>
  <c r="K44" i="75"/>
  <c r="G47" i="75" s="1"/>
  <c r="I44" i="75"/>
  <c r="P43" i="75"/>
  <c r="L43" i="75"/>
  <c r="H43" i="75"/>
  <c r="D43" i="75"/>
  <c r="P42" i="75"/>
  <c r="L42" i="75"/>
  <c r="H42" i="75"/>
  <c r="D42" i="75"/>
  <c r="BE275" i="75" l="1"/>
  <c r="AZ276" i="75" s="1"/>
  <c r="BK284" i="75"/>
  <c r="BK96" i="75"/>
  <c r="AE218" i="75"/>
  <c r="BI60" i="75"/>
  <c r="BI141" i="75"/>
  <c r="BL141" i="75"/>
  <c r="BL200" i="75"/>
  <c r="AC93" i="75"/>
  <c r="AC260" i="75"/>
  <c r="BF245" i="75"/>
  <c r="BB246" i="75" s="1"/>
  <c r="BL245" i="75"/>
  <c r="BL108" i="75"/>
  <c r="AE233" i="75"/>
  <c r="BL45" i="75"/>
  <c r="AE63" i="75"/>
  <c r="AD69" i="75"/>
  <c r="BE156" i="75"/>
  <c r="AZ157" i="75" s="1"/>
  <c r="BL156" i="75"/>
  <c r="BH159" i="75"/>
  <c r="AD239" i="75"/>
  <c r="AE278" i="75"/>
  <c r="AD284" i="75"/>
  <c r="BI260" i="75"/>
  <c r="BK278" i="75"/>
  <c r="AB51" i="75"/>
  <c r="AA66" i="75"/>
  <c r="AC108" i="75"/>
  <c r="AB266" i="75"/>
  <c r="AE224" i="75"/>
  <c r="BL215" i="75"/>
  <c r="BH209" i="75"/>
  <c r="BJ224" i="75"/>
  <c r="BG248" i="75"/>
  <c r="BG51" i="75"/>
  <c r="AF60" i="75"/>
  <c r="BK102" i="75"/>
  <c r="BK111" i="75"/>
  <c r="BJ117" i="75"/>
  <c r="AC141" i="75"/>
  <c r="AB147" i="75"/>
  <c r="AD150" i="75"/>
  <c r="Z156" i="75"/>
  <c r="V157" i="75" s="1"/>
  <c r="AF156" i="75"/>
  <c r="BK159" i="75"/>
  <c r="Y215" i="75"/>
  <c r="T216" i="75" s="1"/>
  <c r="AF215" i="75"/>
  <c r="AA218" i="75"/>
  <c r="Z275" i="75"/>
  <c r="V276" i="75" s="1"/>
  <c r="BL230" i="75"/>
  <c r="BK248" i="75"/>
  <c r="BK266" i="75"/>
  <c r="BH66" i="75"/>
  <c r="BJ69" i="75"/>
  <c r="AB99" i="75"/>
  <c r="BF108" i="75"/>
  <c r="BB109" i="75" s="1"/>
  <c r="BF156" i="75"/>
  <c r="BB157" i="75" s="1"/>
  <c r="AB236" i="75"/>
  <c r="AA281" i="75"/>
  <c r="BL275" i="75"/>
  <c r="BG278" i="75"/>
  <c r="BK48" i="75"/>
  <c r="BE93" i="75"/>
  <c r="AZ94" i="75" s="1"/>
  <c r="BL93" i="75"/>
  <c r="BG96" i="75"/>
  <c r="BG114" i="75"/>
  <c r="BH147" i="75"/>
  <c r="BK165" i="75"/>
  <c r="AC200" i="75"/>
  <c r="AF230" i="75"/>
  <c r="Z245" i="75"/>
  <c r="V246" i="75" s="1"/>
  <c r="AC245" i="75"/>
  <c r="AF275" i="75"/>
  <c r="BG218" i="75"/>
  <c r="BK254" i="75"/>
  <c r="AB48" i="75"/>
  <c r="BH51" i="75"/>
  <c r="BJ54" i="75"/>
  <c r="AB66" i="75"/>
  <c r="E68" i="75"/>
  <c r="BE60" i="75"/>
  <c r="AZ61" i="75" s="1"/>
  <c r="BL60" i="75"/>
  <c r="BG63" i="75"/>
  <c r="BH63" i="75"/>
  <c r="AK68" i="75"/>
  <c r="BE69" i="75" s="1"/>
  <c r="AZ70" i="75" s="1"/>
  <c r="AF93" i="75"/>
  <c r="AA96" i="75"/>
  <c r="AB96" i="75"/>
  <c r="AE102" i="75"/>
  <c r="BI93" i="75"/>
  <c r="AK95" i="75"/>
  <c r="Z108" i="75"/>
  <c r="V109" i="75" s="1"/>
  <c r="AE111" i="75"/>
  <c r="AA114" i="75"/>
  <c r="AD117" i="75"/>
  <c r="BH114" i="75"/>
  <c r="AK116" i="75"/>
  <c r="Y141" i="75"/>
  <c r="T142" i="75" s="1"/>
  <c r="AF141" i="75"/>
  <c r="AA144" i="75"/>
  <c r="AB144" i="75"/>
  <c r="AE150" i="75"/>
  <c r="AF150" i="75" s="1"/>
  <c r="AC156" i="75"/>
  <c r="AD165" i="75"/>
  <c r="AD54" i="75"/>
  <c r="BG48" i="75"/>
  <c r="BH48" i="75"/>
  <c r="AA63" i="75"/>
  <c r="AB63" i="75"/>
  <c r="AE69" i="75"/>
  <c r="BK69" i="75"/>
  <c r="Z93" i="75"/>
  <c r="V94" i="75" s="1"/>
  <c r="BF93" i="75"/>
  <c r="BB94" i="75" s="1"/>
  <c r="BG99" i="75"/>
  <c r="BJ102" i="75"/>
  <c r="BL102" i="75" s="1"/>
  <c r="AB114" i="75"/>
  <c r="BE108" i="75"/>
  <c r="AZ109" i="75" s="1"/>
  <c r="BG111" i="75"/>
  <c r="BH111" i="75"/>
  <c r="BK117" i="75"/>
  <c r="Z45" i="75"/>
  <c r="V46" i="75" s="1"/>
  <c r="AF45" i="75"/>
  <c r="AE54" i="75"/>
  <c r="BF45" i="75"/>
  <c r="BB46" i="75" s="1"/>
  <c r="BI45" i="75"/>
  <c r="AK47" i="75"/>
  <c r="BK54" i="75"/>
  <c r="Z60" i="75"/>
  <c r="V61" i="75" s="1"/>
  <c r="AC60" i="75"/>
  <c r="E62" i="75"/>
  <c r="BF60" i="75"/>
  <c r="BB61" i="75" s="1"/>
  <c r="BK63" i="75"/>
  <c r="BG66" i="75"/>
  <c r="BI66" i="75" s="1"/>
  <c r="AE96" i="75"/>
  <c r="AA99" i="75"/>
  <c r="AC99" i="75" s="1"/>
  <c r="AD102" i="75"/>
  <c r="BH99" i="75"/>
  <c r="AK101" i="75"/>
  <c r="Y108" i="75"/>
  <c r="T109" i="75" s="1"/>
  <c r="AF108" i="75"/>
  <c r="AA111" i="75"/>
  <c r="AB111" i="75"/>
  <c r="AE117" i="75"/>
  <c r="BI108" i="75"/>
  <c r="AK110" i="75"/>
  <c r="BE111" i="75" s="1"/>
  <c r="AZ112" i="75" s="1"/>
  <c r="Z141" i="75"/>
  <c r="V142" i="75" s="1"/>
  <c r="AE144" i="75"/>
  <c r="AA147" i="75"/>
  <c r="BH96" i="75"/>
  <c r="BG159" i="75"/>
  <c r="AK158" i="75"/>
  <c r="AB159" i="75"/>
  <c r="AE162" i="75"/>
  <c r="BE141" i="75"/>
  <c r="AZ142" i="75" s="1"/>
  <c r="BG144" i="75"/>
  <c r="BH144" i="75"/>
  <c r="BK150" i="75"/>
  <c r="BI156" i="75"/>
  <c r="Z200" i="75"/>
  <c r="V201" i="75" s="1"/>
  <c r="AE203" i="75"/>
  <c r="AA206" i="75"/>
  <c r="AD209" i="75"/>
  <c r="AE236" i="75"/>
  <c r="E238" i="75"/>
  <c r="Y260" i="75"/>
  <c r="T261" i="75" s="1"/>
  <c r="AF260" i="75"/>
  <c r="AA263" i="75"/>
  <c r="AB263" i="75"/>
  <c r="AE269" i="75"/>
  <c r="AC215" i="75"/>
  <c r="E217" i="75"/>
  <c r="AE248" i="75"/>
  <c r="AA251" i="75"/>
  <c r="AD254" i="75"/>
  <c r="AB281" i="75"/>
  <c r="E283" i="75"/>
  <c r="Z284" i="75" s="1"/>
  <c r="V285" i="75" s="1"/>
  <c r="BF200" i="75"/>
  <c r="BB201" i="75" s="1"/>
  <c r="BI215" i="75"/>
  <c r="AK217" i="75"/>
  <c r="BF218" i="75" s="1"/>
  <c r="BB219" i="75" s="1"/>
  <c r="BG221" i="75"/>
  <c r="BK221" i="75"/>
  <c r="BK224" i="75"/>
  <c r="BF230" i="75"/>
  <c r="BB231" i="75" s="1"/>
  <c r="BK236" i="75"/>
  <c r="BI245" i="75"/>
  <c r="AK247" i="75"/>
  <c r="BF248" i="75" s="1"/>
  <c r="BB249" i="75" s="1"/>
  <c r="BK263" i="75"/>
  <c r="BH266" i="75"/>
  <c r="BJ269" i="75"/>
  <c r="BH281" i="75"/>
  <c r="BJ284" i="75"/>
  <c r="BL284" i="75" s="1"/>
  <c r="BG162" i="75"/>
  <c r="AB206" i="75"/>
  <c r="AC206" i="75" s="1"/>
  <c r="Z230" i="75"/>
  <c r="V231" i="75" s="1"/>
  <c r="AA233" i="75"/>
  <c r="AB233" i="75"/>
  <c r="AE239" i="75"/>
  <c r="Z215" i="75"/>
  <c r="V216" i="75" s="1"/>
  <c r="AA221" i="75"/>
  <c r="AD224" i="75"/>
  <c r="AB251" i="75"/>
  <c r="Y275" i="75"/>
  <c r="T276" i="75" s="1"/>
  <c r="AA278" i="75"/>
  <c r="AB278" i="75"/>
  <c r="AE284" i="75"/>
  <c r="BG203" i="75"/>
  <c r="BJ209" i="75"/>
  <c r="BG233" i="75"/>
  <c r="BH251" i="75"/>
  <c r="BJ254" i="75"/>
  <c r="BL254" i="75" s="1"/>
  <c r="BH278" i="75"/>
  <c r="AA159" i="75"/>
  <c r="AC159" i="75" s="1"/>
  <c r="AE165" i="75"/>
  <c r="BF141" i="75"/>
  <c r="BB142" i="75" s="1"/>
  <c r="BK144" i="75"/>
  <c r="BG147" i="75"/>
  <c r="BI147" i="75" s="1"/>
  <c r="BJ150" i="75"/>
  <c r="BH162" i="75"/>
  <c r="BJ165" i="75"/>
  <c r="Y200" i="75"/>
  <c r="T201" i="75" s="1"/>
  <c r="AF200" i="75"/>
  <c r="AA203" i="75"/>
  <c r="AB203" i="75"/>
  <c r="AE209" i="75"/>
  <c r="AC230" i="75"/>
  <c r="E232" i="75"/>
  <c r="Y233" i="75" s="1"/>
  <c r="T234" i="75" s="1"/>
  <c r="Z260" i="75"/>
  <c r="V261" i="75" s="1"/>
  <c r="AE263" i="75"/>
  <c r="AA266" i="75"/>
  <c r="AD269" i="75"/>
  <c r="AB221" i="75"/>
  <c r="E223" i="75"/>
  <c r="Z224" i="75" s="1"/>
  <c r="V225" i="75" s="1"/>
  <c r="AF245" i="75"/>
  <c r="AA248" i="75"/>
  <c r="AB248" i="75"/>
  <c r="AE254" i="75"/>
  <c r="AC275" i="75"/>
  <c r="E277" i="75"/>
  <c r="Z278" i="75" s="1"/>
  <c r="V279" i="75" s="1"/>
  <c r="BI200" i="75"/>
  <c r="AK202" i="75"/>
  <c r="BF203" i="75" s="1"/>
  <c r="BB204" i="75" s="1"/>
  <c r="BG206" i="75"/>
  <c r="BK206" i="75"/>
  <c r="BK209" i="75"/>
  <c r="BF215" i="75"/>
  <c r="BB216" i="75" s="1"/>
  <c r="BH224" i="75"/>
  <c r="BI230" i="75"/>
  <c r="AK232" i="75"/>
  <c r="BJ233" i="75"/>
  <c r="BK239" i="75"/>
  <c r="BK251" i="75"/>
  <c r="AK253" i="75"/>
  <c r="BF260" i="75"/>
  <c r="BB261" i="75" s="1"/>
  <c r="BL260" i="75"/>
  <c r="BG263" i="75"/>
  <c r="BH263" i="75"/>
  <c r="BK269" i="75"/>
  <c r="BI275" i="75"/>
  <c r="AK277" i="75"/>
  <c r="BF278" i="75" s="1"/>
  <c r="BB279" i="75" s="1"/>
  <c r="AB218" i="75"/>
  <c r="AC218" i="75" s="1"/>
  <c r="BJ239" i="75"/>
  <c r="BH248" i="75"/>
  <c r="BI248" i="75" s="1"/>
  <c r="BG281" i="75"/>
  <c r="BF239" i="75"/>
  <c r="BB240" i="75" s="1"/>
  <c r="BF233" i="75"/>
  <c r="BB234" i="75" s="1"/>
  <c r="BK203" i="75"/>
  <c r="BH206" i="75"/>
  <c r="BK218" i="75"/>
  <c r="BH221" i="75"/>
  <c r="BK233" i="75"/>
  <c r="BH203" i="75"/>
  <c r="BI203" i="75" s="1"/>
  <c r="AK208" i="75"/>
  <c r="BF209" i="75" s="1"/>
  <c r="BB210" i="75" s="1"/>
  <c r="BH218" i="75"/>
  <c r="BI218" i="75" s="1"/>
  <c r="AK223" i="75"/>
  <c r="BF224" i="75" s="1"/>
  <c r="BB225" i="75" s="1"/>
  <c r="BH233" i="75"/>
  <c r="BG236" i="75"/>
  <c r="BF236" i="75"/>
  <c r="BB237" i="75" s="1"/>
  <c r="BJ236" i="75"/>
  <c r="BE239" i="75"/>
  <c r="AZ240" i="75" s="1"/>
  <c r="BH239" i="75"/>
  <c r="BG239" i="75"/>
  <c r="BF269" i="75"/>
  <c r="BB270" i="75" s="1"/>
  <c r="BJ206" i="75"/>
  <c r="BG209" i="75"/>
  <c r="BE218" i="75"/>
  <c r="AZ219" i="75" s="1"/>
  <c r="BJ221" i="75"/>
  <c r="BL221" i="75" s="1"/>
  <c r="BG224" i="75"/>
  <c r="BI224" i="75" s="1"/>
  <c r="BE233" i="75"/>
  <c r="AZ234" i="75" s="1"/>
  <c r="BF254" i="75"/>
  <c r="BB255" i="75" s="1"/>
  <c r="BE200" i="75"/>
  <c r="AZ201" i="75" s="1"/>
  <c r="BJ203" i="75"/>
  <c r="AK205" i="75"/>
  <c r="BF206" i="75" s="1"/>
  <c r="BB207" i="75" s="1"/>
  <c r="BE215" i="75"/>
  <c r="AZ216" i="75" s="1"/>
  <c r="BJ218" i="75"/>
  <c r="AK220" i="75"/>
  <c r="BF221" i="75" s="1"/>
  <c r="BB222" i="75" s="1"/>
  <c r="BE230" i="75"/>
  <c r="AZ231" i="75" s="1"/>
  <c r="BH236" i="75"/>
  <c r="BE263" i="75"/>
  <c r="AZ264" i="75" s="1"/>
  <c r="BI281" i="75"/>
  <c r="BJ251" i="75"/>
  <c r="BG254" i="75"/>
  <c r="BJ266" i="75"/>
  <c r="BL266" i="75" s="1"/>
  <c r="BG269" i="75"/>
  <c r="BJ281" i="75"/>
  <c r="BG284" i="75"/>
  <c r="BE245" i="75"/>
  <c r="AZ246" i="75" s="1"/>
  <c r="BJ248" i="75"/>
  <c r="AK250" i="75"/>
  <c r="BE251" i="75" s="1"/>
  <c r="AZ252" i="75" s="1"/>
  <c r="BG251" i="75"/>
  <c r="BI251" i="75" s="1"/>
  <c r="BH254" i="75"/>
  <c r="BE260" i="75"/>
  <c r="AZ261" i="75" s="1"/>
  <c r="BF263" i="75"/>
  <c r="BB264" i="75" s="1"/>
  <c r="BJ263" i="75"/>
  <c r="AK265" i="75"/>
  <c r="BE266" i="75" s="1"/>
  <c r="AZ267" i="75" s="1"/>
  <c r="BG266" i="75"/>
  <c r="BH269" i="75"/>
  <c r="BJ278" i="75"/>
  <c r="AK280" i="75"/>
  <c r="BE281" i="75" s="1"/>
  <c r="AZ282" i="75" s="1"/>
  <c r="BK281" i="75"/>
  <c r="BH284" i="75"/>
  <c r="BE254" i="75"/>
  <c r="AZ255" i="75" s="1"/>
  <c r="BE269" i="75"/>
  <c r="AZ270" i="75" s="1"/>
  <c r="AK283" i="75"/>
  <c r="BF284" i="75" s="1"/>
  <c r="BB285" i="75" s="1"/>
  <c r="AD281" i="75"/>
  <c r="AA284" i="75"/>
  <c r="AD278" i="75"/>
  <c r="AF278" i="75" s="1"/>
  <c r="E280" i="75"/>
  <c r="Y281" i="75" s="1"/>
  <c r="T282" i="75" s="1"/>
  <c r="AE281" i="75"/>
  <c r="AB284" i="75"/>
  <c r="Z254" i="75"/>
  <c r="V255" i="75" s="1"/>
  <c r="AD251" i="75"/>
  <c r="AA254" i="75"/>
  <c r="Y245" i="75"/>
  <c r="T246" i="75" s="1"/>
  <c r="G247" i="75"/>
  <c r="Y248" i="75" s="1"/>
  <c r="T249" i="75" s="1"/>
  <c r="AD248" i="75"/>
  <c r="AF248" i="75" s="1"/>
  <c r="E250" i="75"/>
  <c r="Y251" i="75" s="1"/>
  <c r="T252" i="75" s="1"/>
  <c r="AE251" i="75"/>
  <c r="AB254" i="75"/>
  <c r="Y254" i="75"/>
  <c r="T255" i="75" s="1"/>
  <c r="Y218" i="75"/>
  <c r="T219" i="75" s="1"/>
  <c r="AD221" i="75"/>
  <c r="AA224" i="75"/>
  <c r="Z218" i="75"/>
  <c r="V219" i="75" s="1"/>
  <c r="AD218" i="75"/>
  <c r="AF218" i="75" s="1"/>
  <c r="E220" i="75"/>
  <c r="Y221" i="75" s="1"/>
  <c r="T222" i="75" s="1"/>
  <c r="AE221" i="75"/>
  <c r="AB224" i="75"/>
  <c r="Y224" i="75"/>
  <c r="T225" i="75" s="1"/>
  <c r="Y263" i="75"/>
  <c r="T264" i="75" s="1"/>
  <c r="AD266" i="75"/>
  <c r="AA269" i="75"/>
  <c r="Z263" i="75"/>
  <c r="V264" i="75" s="1"/>
  <c r="AD263" i="75"/>
  <c r="AF263" i="75" s="1"/>
  <c r="E265" i="75"/>
  <c r="Y266" i="75" s="1"/>
  <c r="T267" i="75" s="1"/>
  <c r="AE266" i="75"/>
  <c r="AB269" i="75"/>
  <c r="Y269" i="75"/>
  <c r="T270" i="75" s="1"/>
  <c r="Z269" i="75"/>
  <c r="V270" i="75" s="1"/>
  <c r="Z239" i="75"/>
  <c r="V240" i="75" s="1"/>
  <c r="AD236" i="75"/>
  <c r="AA239" i="75"/>
  <c r="Y230" i="75"/>
  <c r="T231" i="75" s="1"/>
  <c r="Z233" i="75"/>
  <c r="V234" i="75" s="1"/>
  <c r="AD233" i="75"/>
  <c r="AF233" i="75" s="1"/>
  <c r="E235" i="75"/>
  <c r="Y236" i="75" s="1"/>
  <c r="T237" i="75" s="1"/>
  <c r="AA236" i="75"/>
  <c r="AC236" i="75" s="1"/>
  <c r="AB239" i="75"/>
  <c r="Y239" i="75"/>
  <c r="T240" i="75" s="1"/>
  <c r="Z209" i="75"/>
  <c r="V210" i="75" s="1"/>
  <c r="Y203" i="75"/>
  <c r="T204" i="75" s="1"/>
  <c r="AD206" i="75"/>
  <c r="AA209" i="75"/>
  <c r="Z203" i="75"/>
  <c r="V204" i="75" s="1"/>
  <c r="AD203" i="75"/>
  <c r="AF203" i="75" s="1"/>
  <c r="E205" i="75"/>
  <c r="Y206" i="75" s="1"/>
  <c r="T207" i="75" s="1"/>
  <c r="AE206" i="75"/>
  <c r="AB209" i="75"/>
  <c r="Y209" i="75"/>
  <c r="T210" i="75" s="1"/>
  <c r="BE159" i="75"/>
  <c r="AZ160" i="75" s="1"/>
  <c r="BE144" i="75"/>
  <c r="AZ145" i="75" s="1"/>
  <c r="BJ147" i="75"/>
  <c r="BG150" i="75"/>
  <c r="BJ162" i="75"/>
  <c r="BG165" i="75"/>
  <c r="BF144" i="75"/>
  <c r="BB145" i="75" s="1"/>
  <c r="BJ144" i="75"/>
  <c r="AK146" i="75"/>
  <c r="BE147" i="75" s="1"/>
  <c r="AZ148" i="75" s="1"/>
  <c r="BK147" i="75"/>
  <c r="BH150" i="75"/>
  <c r="BF159" i="75"/>
  <c r="BB160" i="75" s="1"/>
  <c r="BJ159" i="75"/>
  <c r="BL159" i="75" s="1"/>
  <c r="AK161" i="75"/>
  <c r="BE162" i="75" s="1"/>
  <c r="AZ163" i="75" s="1"/>
  <c r="BK162" i="75"/>
  <c r="BH165" i="75"/>
  <c r="BE150" i="75"/>
  <c r="AZ151" i="75" s="1"/>
  <c r="BF150" i="75"/>
  <c r="BB151" i="75" s="1"/>
  <c r="AK164" i="75"/>
  <c r="BE165" i="75" s="1"/>
  <c r="AZ166" i="75" s="1"/>
  <c r="Y159" i="75"/>
  <c r="T160" i="75" s="1"/>
  <c r="AD162" i="75"/>
  <c r="AF162" i="75" s="1"/>
  <c r="AA165" i="75"/>
  <c r="Y156" i="75"/>
  <c r="T157" i="75" s="1"/>
  <c r="Z159" i="75"/>
  <c r="V160" i="75" s="1"/>
  <c r="AD159" i="75"/>
  <c r="E161" i="75"/>
  <c r="Y162" i="75" s="1"/>
  <c r="T163" i="75" s="1"/>
  <c r="AA162" i="75"/>
  <c r="AB165" i="75"/>
  <c r="AE159" i="75"/>
  <c r="AB162" i="75"/>
  <c r="E164" i="75"/>
  <c r="Z165" i="75" s="1"/>
  <c r="V166" i="75" s="1"/>
  <c r="Y144" i="75"/>
  <c r="T145" i="75" s="1"/>
  <c r="AD147" i="75"/>
  <c r="AA150" i="75"/>
  <c r="Z144" i="75"/>
  <c r="V145" i="75" s="1"/>
  <c r="AD144" i="75"/>
  <c r="AF144" i="75" s="1"/>
  <c r="E146" i="75"/>
  <c r="Y147" i="75" s="1"/>
  <c r="T148" i="75" s="1"/>
  <c r="AE147" i="75"/>
  <c r="AB150" i="75"/>
  <c r="E149" i="75"/>
  <c r="Y150" i="75" s="1"/>
  <c r="T151" i="75" s="1"/>
  <c r="BJ114" i="75"/>
  <c r="BG117" i="75"/>
  <c r="BF111" i="75"/>
  <c r="BB112" i="75" s="1"/>
  <c r="BJ111" i="75"/>
  <c r="BL111" i="75" s="1"/>
  <c r="AK113" i="75"/>
  <c r="BE114" i="75" s="1"/>
  <c r="AZ115" i="75" s="1"/>
  <c r="BK114" i="75"/>
  <c r="BH117" i="75"/>
  <c r="BE117" i="75"/>
  <c r="AZ118" i="75" s="1"/>
  <c r="BF117" i="75"/>
  <c r="BB118" i="75" s="1"/>
  <c r="Z117" i="75"/>
  <c r="V118" i="75" s="1"/>
  <c r="Y111" i="75"/>
  <c r="T112" i="75" s="1"/>
  <c r="AD114" i="75"/>
  <c r="AA117" i="75"/>
  <c r="Z111" i="75"/>
  <c r="V112" i="75" s="1"/>
  <c r="AD111" i="75"/>
  <c r="AF111" i="75" s="1"/>
  <c r="E113" i="75"/>
  <c r="Y114" i="75" s="1"/>
  <c r="T115" i="75" s="1"/>
  <c r="AE114" i="75"/>
  <c r="AB117" i="75"/>
  <c r="Y117" i="75"/>
  <c r="T118" i="75" s="1"/>
  <c r="BE96" i="75"/>
  <c r="AZ97" i="75" s="1"/>
  <c r="BJ99" i="75"/>
  <c r="BG102" i="75"/>
  <c r="BF96" i="75"/>
  <c r="BB97" i="75" s="1"/>
  <c r="BJ96" i="75"/>
  <c r="BL96" i="75" s="1"/>
  <c r="AK98" i="75"/>
  <c r="BE99" i="75" s="1"/>
  <c r="AZ100" i="75" s="1"/>
  <c r="BK99" i="75"/>
  <c r="BH102" i="75"/>
  <c r="BE102" i="75"/>
  <c r="AZ103" i="75" s="1"/>
  <c r="BF102" i="75"/>
  <c r="BB103" i="75" s="1"/>
  <c r="Z102" i="75"/>
  <c r="V103" i="75" s="1"/>
  <c r="AD99" i="75"/>
  <c r="AA102" i="75"/>
  <c r="Y93" i="75"/>
  <c r="T94" i="75" s="1"/>
  <c r="G95" i="75"/>
  <c r="Z96" i="75" s="1"/>
  <c r="V97" i="75" s="1"/>
  <c r="AD96" i="75"/>
  <c r="AF96" i="75" s="1"/>
  <c r="E98" i="75"/>
  <c r="Y99" i="75" s="1"/>
  <c r="T100" i="75" s="1"/>
  <c r="AE99" i="75"/>
  <c r="AB102" i="75"/>
  <c r="Y102" i="75"/>
  <c r="T103" i="75" s="1"/>
  <c r="BE63" i="75"/>
  <c r="AZ64" i="75" s="1"/>
  <c r="BJ66" i="75"/>
  <c r="BG69" i="75"/>
  <c r="BF63" i="75"/>
  <c r="BB64" i="75" s="1"/>
  <c r="BJ63" i="75"/>
  <c r="BL63" i="75" s="1"/>
  <c r="AK65" i="75"/>
  <c r="BE66" i="75" s="1"/>
  <c r="AZ67" i="75" s="1"/>
  <c r="BK66" i="75"/>
  <c r="BH69" i="75"/>
  <c r="BF69" i="75"/>
  <c r="BB70" i="75" s="1"/>
  <c r="Z69" i="75"/>
  <c r="V70" i="75" s="1"/>
  <c r="AD66" i="75"/>
  <c r="AA69" i="75"/>
  <c r="Y60" i="75"/>
  <c r="T61" i="75" s="1"/>
  <c r="G62" i="75"/>
  <c r="Y63" i="75" s="1"/>
  <c r="T64" i="75" s="1"/>
  <c r="AD63" i="75"/>
  <c r="AF63" i="75" s="1"/>
  <c r="E65" i="75"/>
  <c r="Y66" i="75" s="1"/>
  <c r="T67" i="75" s="1"/>
  <c r="AE66" i="75"/>
  <c r="AB69" i="75"/>
  <c r="Y69" i="75"/>
  <c r="T70" i="75" s="1"/>
  <c r="BF54" i="75"/>
  <c r="BB55" i="75" s="1"/>
  <c r="BJ51" i="75"/>
  <c r="BG54" i="75"/>
  <c r="BE45" i="75"/>
  <c r="AZ46" i="75" s="1"/>
  <c r="AM47" i="75"/>
  <c r="BE48" i="75" s="1"/>
  <c r="AZ49" i="75" s="1"/>
  <c r="BJ48" i="75"/>
  <c r="BL48" i="75" s="1"/>
  <c r="AK50" i="75"/>
  <c r="BE51" i="75" s="1"/>
  <c r="AZ52" i="75" s="1"/>
  <c r="BK51" i="75"/>
  <c r="BH54" i="75"/>
  <c r="BE54" i="75"/>
  <c r="AZ55" i="75" s="1"/>
  <c r="AC45" i="75"/>
  <c r="AA51" i="75"/>
  <c r="AA48" i="75"/>
  <c r="Y48" i="75"/>
  <c r="T49" i="75" s="1"/>
  <c r="AD51" i="75"/>
  <c r="AA54" i="75"/>
  <c r="Y45" i="75"/>
  <c r="T46" i="75" s="1"/>
  <c r="Z48" i="75"/>
  <c r="V49" i="75" s="1"/>
  <c r="AD48" i="75"/>
  <c r="E50" i="75"/>
  <c r="Y51" i="75" s="1"/>
  <c r="T52" i="75" s="1"/>
  <c r="AE51" i="75"/>
  <c r="AB54" i="75"/>
  <c r="AE48" i="75"/>
  <c r="E53" i="75"/>
  <c r="Y54" i="75" s="1"/>
  <c r="T55" i="75" s="1"/>
  <c r="BL165" i="75" l="1"/>
  <c r="BE203" i="75"/>
  <c r="AZ204" i="75" s="1"/>
  <c r="BI233" i="75"/>
  <c r="BI159" i="75"/>
  <c r="BL69" i="75"/>
  <c r="BL54" i="75"/>
  <c r="AC114" i="75"/>
  <c r="AC48" i="75"/>
  <c r="AC51" i="75"/>
  <c r="AC96" i="75"/>
  <c r="BI114" i="75"/>
  <c r="BI266" i="75"/>
  <c r="BL263" i="75"/>
  <c r="BL239" i="75"/>
  <c r="AF239" i="75"/>
  <c r="Y284" i="75"/>
  <c r="T285" i="75" s="1"/>
  <c r="AF269" i="75"/>
  <c r="BL144" i="75"/>
  <c r="BL150" i="75"/>
  <c r="BL269" i="75"/>
  <c r="BL278" i="75"/>
  <c r="BL218" i="75"/>
  <c r="BL224" i="75"/>
  <c r="BI206" i="75"/>
  <c r="AF236" i="75"/>
  <c r="AF209" i="75"/>
  <c r="BI63" i="75"/>
  <c r="AF69" i="75"/>
  <c r="AC66" i="75"/>
  <c r="BI51" i="75"/>
  <c r="BL117" i="75"/>
  <c r="AC111" i="75"/>
  <c r="BI96" i="75"/>
  <c r="AF102" i="75"/>
  <c r="AC147" i="75"/>
  <c r="BI162" i="75"/>
  <c r="BI278" i="75"/>
  <c r="AF284" i="75"/>
  <c r="AC281" i="75"/>
  <c r="BE248" i="75"/>
  <c r="AZ249" i="75" s="1"/>
  <c r="BL248" i="75"/>
  <c r="BL251" i="75"/>
  <c r="BL236" i="75"/>
  <c r="BI221" i="75"/>
  <c r="BI209" i="75"/>
  <c r="Y278" i="75"/>
  <c r="T279" i="75" s="1"/>
  <c r="AC266" i="75"/>
  <c r="AF224" i="75"/>
  <c r="Z54" i="75"/>
  <c r="V55" i="75" s="1"/>
  <c r="BL203" i="75"/>
  <c r="AC278" i="75"/>
  <c r="AC233" i="75"/>
  <c r="AC263" i="75"/>
  <c r="BI111" i="75"/>
  <c r="BI48" i="75"/>
  <c r="AC102" i="75"/>
  <c r="BI144" i="75"/>
  <c r="Z251" i="75"/>
  <c r="V252" i="75" s="1"/>
  <c r="AF54" i="75"/>
  <c r="AC69" i="75"/>
  <c r="Z150" i="75"/>
  <c r="V151" i="75" s="1"/>
  <c r="BL209" i="75"/>
  <c r="AC221" i="75"/>
  <c r="BI263" i="75"/>
  <c r="AC248" i="75"/>
  <c r="AC203" i="75"/>
  <c r="AF114" i="75"/>
  <c r="BL114" i="75"/>
  <c r="Z147" i="75"/>
  <c r="V148" i="75" s="1"/>
  <c r="Y165" i="75"/>
  <c r="T166" i="75" s="1"/>
  <c r="AC162" i="75"/>
  <c r="BF162" i="75"/>
  <c r="BB163" i="75" s="1"/>
  <c r="BI69" i="75"/>
  <c r="Y96" i="75"/>
  <c r="T97" i="75" s="1"/>
  <c r="BF165" i="75"/>
  <c r="BB166" i="75" s="1"/>
  <c r="Z281" i="75"/>
  <c r="V282" i="75" s="1"/>
  <c r="BE284" i="75"/>
  <c r="AZ285" i="75" s="1"/>
  <c r="BE278" i="75"/>
  <c r="AZ279" i="75" s="1"/>
  <c r="BL233" i="75"/>
  <c r="AC251" i="75"/>
  <c r="AF117" i="75"/>
  <c r="BI99" i="75"/>
  <c r="BF51" i="75"/>
  <c r="BB52" i="75" s="1"/>
  <c r="BF66" i="75"/>
  <c r="BB67" i="75" s="1"/>
  <c r="AF99" i="75"/>
  <c r="BL99" i="75"/>
  <c r="AC269" i="75"/>
  <c r="AF221" i="75"/>
  <c r="BE236" i="75"/>
  <c r="AZ237" i="75" s="1"/>
  <c r="Z66" i="75"/>
  <c r="V67" i="75" s="1"/>
  <c r="BL162" i="75"/>
  <c r="AC254" i="75"/>
  <c r="BL206" i="75"/>
  <c r="AF254" i="75"/>
  <c r="AC63" i="75"/>
  <c r="AF165" i="75"/>
  <c r="AC144" i="75"/>
  <c r="BL281" i="75"/>
  <c r="BF266" i="75"/>
  <c r="BB267" i="75" s="1"/>
  <c r="BI236" i="75"/>
  <c r="BE221" i="75"/>
  <c r="AZ222" i="75" s="1"/>
  <c r="BE206" i="75"/>
  <c r="AZ207" i="75" s="1"/>
  <c r="BE209" i="75"/>
  <c r="AZ210" i="75" s="1"/>
  <c r="BF281" i="75"/>
  <c r="BB282" i="75" s="1"/>
  <c r="BI254" i="75"/>
  <c r="BE224" i="75"/>
  <c r="AZ225" i="75" s="1"/>
  <c r="BI269" i="75"/>
  <c r="BI239" i="75"/>
  <c r="BI284" i="75"/>
  <c r="BF251" i="75"/>
  <c r="BB252" i="75" s="1"/>
  <c r="AC284" i="75"/>
  <c r="AF281" i="75"/>
  <c r="Z248" i="75"/>
  <c r="V249" i="75" s="1"/>
  <c r="AF251" i="75"/>
  <c r="AC224" i="75"/>
  <c r="Z221" i="75"/>
  <c r="V222" i="75" s="1"/>
  <c r="Z266" i="75"/>
  <c r="V267" i="75" s="1"/>
  <c r="AF266" i="75"/>
  <c r="Z236" i="75"/>
  <c r="V237" i="75" s="1"/>
  <c r="AC239" i="75"/>
  <c r="AC209" i="75"/>
  <c r="AF206" i="75"/>
  <c r="Z206" i="75"/>
  <c r="V207" i="75" s="1"/>
  <c r="BI150" i="75"/>
  <c r="BI165" i="75"/>
  <c r="BL147" i="75"/>
  <c r="BF147" i="75"/>
  <c r="BB148" i="75" s="1"/>
  <c r="Z162" i="75"/>
  <c r="V163" i="75" s="1"/>
  <c r="AC165" i="75"/>
  <c r="AF159" i="75"/>
  <c r="AF147" i="75"/>
  <c r="AC150" i="75"/>
  <c r="BI117" i="75"/>
  <c r="BF114" i="75"/>
  <c r="BB115" i="75" s="1"/>
  <c r="Z114" i="75"/>
  <c r="V115" i="75" s="1"/>
  <c r="AC117" i="75"/>
  <c r="BI102" i="75"/>
  <c r="BF99" i="75"/>
  <c r="BB100" i="75" s="1"/>
  <c r="Z99" i="75"/>
  <c r="V100" i="75" s="1"/>
  <c r="BL66" i="75"/>
  <c r="Z63" i="75"/>
  <c r="V64" i="75" s="1"/>
  <c r="AF66" i="75"/>
  <c r="BI54" i="75"/>
  <c r="BF48" i="75"/>
  <c r="BB49" i="75" s="1"/>
  <c r="BL51" i="75"/>
  <c r="AF48" i="75"/>
  <c r="AF51" i="75"/>
  <c r="Z51" i="75"/>
  <c r="V52" i="75" s="1"/>
  <c r="AC54" i="75"/>
</calcChain>
</file>

<file path=xl/sharedStrings.xml><?xml version="1.0" encoding="utf-8"?>
<sst xmlns="http://schemas.openxmlformats.org/spreadsheetml/2006/main" count="1325" uniqueCount="416">
  <si>
    <t>たまてん</t>
  </si>
  <si>
    <t>敗</t>
    <rPh sb="0" eb="1">
      <t>ハイ</t>
    </rPh>
    <phoneticPr fontId="7"/>
  </si>
  <si>
    <t>勝</t>
    <rPh sb="0" eb="1">
      <t>カ</t>
    </rPh>
    <phoneticPr fontId="7"/>
  </si>
  <si>
    <t>(勝敗)</t>
  </si>
  <si>
    <t>順位</t>
  </si>
  <si>
    <t>４部準優勝</t>
    <rPh sb="1" eb="2">
      <t>ブ</t>
    </rPh>
    <rPh sb="2" eb="5">
      <t>ジュンユウショウ</t>
    </rPh>
    <phoneticPr fontId="2"/>
  </si>
  <si>
    <t>４部</t>
    <rPh sb="1" eb="2">
      <t>ブ</t>
    </rPh>
    <phoneticPr fontId="2"/>
  </si>
  <si>
    <t>３部準優勝</t>
    <rPh sb="1" eb="2">
      <t>ブ</t>
    </rPh>
    <rPh sb="2" eb="5">
      <t>ジュンユウショウ</t>
    </rPh>
    <phoneticPr fontId="2"/>
  </si>
  <si>
    <t>３部優勝</t>
    <rPh sb="1" eb="2">
      <t>ブ</t>
    </rPh>
    <rPh sb="2" eb="4">
      <t>ユウショウ</t>
    </rPh>
    <phoneticPr fontId="2"/>
  </si>
  <si>
    <t>Ｂ２</t>
    <phoneticPr fontId="2"/>
  </si>
  <si>
    <t>Ｃ２</t>
    <phoneticPr fontId="2"/>
  </si>
  <si>
    <t>Ｄ２</t>
    <phoneticPr fontId="2"/>
  </si>
  <si>
    <t>３部</t>
    <rPh sb="1" eb="2">
      <t>ブ</t>
    </rPh>
    <phoneticPr fontId="2"/>
  </si>
  <si>
    <t>２部準優勝</t>
    <rPh sb="1" eb="2">
      <t>ブ</t>
    </rPh>
    <rPh sb="2" eb="5">
      <t>ジュンユウショウ</t>
    </rPh>
    <phoneticPr fontId="2"/>
  </si>
  <si>
    <t>２部優勝</t>
    <rPh sb="1" eb="2">
      <t>ブ</t>
    </rPh>
    <rPh sb="2" eb="4">
      <t>ユウショウ</t>
    </rPh>
    <phoneticPr fontId="2"/>
  </si>
  <si>
    <t>２部</t>
    <rPh sb="1" eb="2">
      <t>ブ</t>
    </rPh>
    <phoneticPr fontId="2"/>
  </si>
  <si>
    <t>１部準優勝</t>
    <rPh sb="1" eb="2">
      <t>ブ</t>
    </rPh>
    <rPh sb="2" eb="5">
      <t>ジュンユウショウ</t>
    </rPh>
    <phoneticPr fontId="2"/>
  </si>
  <si>
    <t>１部優勝</t>
    <rPh sb="1" eb="2">
      <t>ブ</t>
    </rPh>
    <rPh sb="2" eb="4">
      <t>ユウショウ</t>
    </rPh>
    <phoneticPr fontId="2"/>
  </si>
  <si>
    <t>１部</t>
    <rPh sb="1" eb="2">
      <t>ブ</t>
    </rPh>
    <phoneticPr fontId="2"/>
  </si>
  <si>
    <t>差</t>
    <rPh sb="0" eb="1">
      <t>サ</t>
    </rPh>
    <phoneticPr fontId="7"/>
  </si>
  <si>
    <t>失</t>
    <rPh sb="0" eb="1">
      <t>シツ</t>
    </rPh>
    <phoneticPr fontId="7"/>
  </si>
  <si>
    <t>勝</t>
    <rPh sb="0" eb="1">
      <t>カチ</t>
    </rPh>
    <phoneticPr fontId="7"/>
  </si>
  <si>
    <t>得失点</t>
    <rPh sb="0" eb="2">
      <t>トクシツ</t>
    </rPh>
    <rPh sb="2" eb="3">
      <t>テン</t>
    </rPh>
    <phoneticPr fontId="7"/>
  </si>
  <si>
    <t>得失ｾｯﾄ</t>
    <rPh sb="0" eb="2">
      <t>トクシツ</t>
    </rPh>
    <phoneticPr fontId="7"/>
  </si>
  <si>
    <t>勝敗</t>
    <rPh sb="0" eb="2">
      <t>ショウハイ</t>
    </rPh>
    <phoneticPr fontId="7"/>
  </si>
  <si>
    <t>得</t>
    <phoneticPr fontId="7"/>
  </si>
  <si>
    <t>スマッシュ</t>
  </si>
  <si>
    <t>４部優勝</t>
    <rPh sb="1" eb="2">
      <t>ブ</t>
    </rPh>
    <rPh sb="2" eb="4">
      <t>ユウショウ</t>
    </rPh>
    <phoneticPr fontId="2"/>
  </si>
  <si>
    <t>（各ブロック１位あがり）</t>
    <phoneticPr fontId="7"/>
  </si>
  <si>
    <t>Ａ２</t>
    <phoneticPr fontId="2"/>
  </si>
  <si>
    <t>Ａ１</t>
    <phoneticPr fontId="2"/>
  </si>
  <si>
    <t>Ｂ１</t>
    <phoneticPr fontId="2"/>
  </si>
  <si>
    <t>Ｃ１</t>
    <phoneticPr fontId="2"/>
  </si>
  <si>
    <t>Ｄ１</t>
    <phoneticPr fontId="2"/>
  </si>
  <si>
    <t>Ｅ１</t>
    <phoneticPr fontId="2"/>
  </si>
  <si>
    <t>Ｆ１</t>
    <phoneticPr fontId="2"/>
  </si>
  <si>
    <t>Ｇ１</t>
    <phoneticPr fontId="2"/>
  </si>
  <si>
    <t>Ｈ１</t>
    <phoneticPr fontId="2"/>
  </si>
  <si>
    <t>YONDEN</t>
  </si>
  <si>
    <t>WILD BOAR</t>
  </si>
  <si>
    <t>AYAGAWA</t>
  </si>
  <si>
    <t>BATTLERS</t>
  </si>
  <si>
    <t>へなちょこ</t>
  </si>
  <si>
    <t>がんばりﾏﾝﾁｰﾑ</t>
  </si>
  <si>
    <t>MBC</t>
  </si>
  <si>
    <t>プレアデス</t>
  </si>
  <si>
    <t>TEAM BLOWIN</t>
  </si>
  <si>
    <t>広島</t>
  </si>
  <si>
    <t>松山</t>
  </si>
  <si>
    <t>四国中央</t>
  </si>
  <si>
    <t>新居浜</t>
  </si>
  <si>
    <t>西条</t>
  </si>
  <si>
    <t>高知</t>
  </si>
  <si>
    <t>岡山</t>
  </si>
  <si>
    <t>徳島</t>
  </si>
  <si>
    <t>京都</t>
  </si>
  <si>
    <t>スカイラブ</t>
  </si>
  <si>
    <t>アッドクラブ</t>
  </si>
  <si>
    <t>まんのうクラブ</t>
  </si>
  <si>
    <t>ちーむちょこざい</t>
  </si>
  <si>
    <t>パンダ</t>
  </si>
  <si>
    <t>ﾑｰﾝｳｫｰｶｰｽﾞ</t>
  </si>
  <si>
    <t>タイム</t>
  </si>
  <si>
    <t>さくら</t>
  </si>
  <si>
    <t>オアシス</t>
  </si>
  <si>
    <t>Ｊ１</t>
    <phoneticPr fontId="2"/>
  </si>
  <si>
    <t>south club</t>
  </si>
  <si>
    <t>荷川取　天</t>
    <rPh sb="0" eb="3">
      <t>ニカワドリ</t>
    </rPh>
    <rPh sb="4" eb="5">
      <t>テン</t>
    </rPh>
    <phoneticPr fontId="24"/>
  </si>
  <si>
    <t>檜田伸一郎</t>
    <rPh sb="0" eb="2">
      <t>ヒダ</t>
    </rPh>
    <rPh sb="2" eb="5">
      <t>シンイチロウ</t>
    </rPh>
    <phoneticPr fontId="24"/>
  </si>
  <si>
    <t>安部有加里</t>
    <rPh sb="0" eb="2">
      <t>アベ</t>
    </rPh>
    <rPh sb="2" eb="5">
      <t>アカリ</t>
    </rPh>
    <phoneticPr fontId="24"/>
  </si>
  <si>
    <t>西川　綾</t>
    <rPh sb="0" eb="2">
      <t>ニシカワ</t>
    </rPh>
    <rPh sb="3" eb="4">
      <t>アヤ</t>
    </rPh>
    <phoneticPr fontId="24"/>
  </si>
  <si>
    <t>田辺栄司</t>
    <rPh sb="0" eb="2">
      <t>タナベ</t>
    </rPh>
    <rPh sb="2" eb="4">
      <t>エイジ</t>
    </rPh>
    <phoneticPr fontId="24"/>
  </si>
  <si>
    <t>江頭雅彦</t>
    <rPh sb="0" eb="4">
      <t>エトウマサヒコ</t>
    </rPh>
    <phoneticPr fontId="24"/>
  </si>
  <si>
    <t>羽鳥めぐみ</t>
    <rPh sb="0" eb="2">
      <t>ハトリ</t>
    </rPh>
    <phoneticPr fontId="24"/>
  </si>
  <si>
    <t>松山市民クラブ</t>
    <rPh sb="0" eb="2">
      <t>マツヤマ</t>
    </rPh>
    <rPh sb="2" eb="4">
      <t>シミン</t>
    </rPh>
    <phoneticPr fontId="24"/>
  </si>
  <si>
    <t>江頭恵美子</t>
    <rPh sb="0" eb="2">
      <t>エトウ</t>
    </rPh>
    <rPh sb="2" eb="5">
      <t>エミコ</t>
    </rPh>
    <phoneticPr fontId="24"/>
  </si>
  <si>
    <t>米倉史貴</t>
    <rPh sb="0" eb="2">
      <t>ヨネクラ</t>
    </rPh>
    <rPh sb="2" eb="3">
      <t>シ</t>
    </rPh>
    <rPh sb="3" eb="4">
      <t>キ</t>
    </rPh>
    <phoneticPr fontId="24"/>
  </si>
  <si>
    <t>児玉昭二</t>
    <rPh sb="0" eb="2">
      <t>コダマ</t>
    </rPh>
    <rPh sb="2" eb="4">
      <t>ショウジ</t>
    </rPh>
    <phoneticPr fontId="24"/>
  </si>
  <si>
    <t>大野仁美</t>
    <rPh sb="0" eb="2">
      <t>オオノ</t>
    </rPh>
    <rPh sb="2" eb="4">
      <t>ヒトミ</t>
    </rPh>
    <phoneticPr fontId="24"/>
  </si>
  <si>
    <t>山田純代</t>
    <rPh sb="0" eb="2">
      <t>ヤマダ</t>
    </rPh>
    <rPh sb="2" eb="4">
      <t>スミヨ</t>
    </rPh>
    <phoneticPr fontId="24"/>
  </si>
  <si>
    <t>佐藤鴻輝</t>
    <rPh sb="0" eb="2">
      <t>サトウ</t>
    </rPh>
    <rPh sb="2" eb="3">
      <t>オオトリ</t>
    </rPh>
    <rPh sb="3" eb="4">
      <t>キ</t>
    </rPh>
    <phoneticPr fontId="24"/>
  </si>
  <si>
    <t>高知工科大学</t>
    <rPh sb="0" eb="2">
      <t>コウチ</t>
    </rPh>
    <rPh sb="2" eb="4">
      <t>コウカ</t>
    </rPh>
    <rPh sb="4" eb="6">
      <t>ダイガク</t>
    </rPh>
    <phoneticPr fontId="24"/>
  </si>
  <si>
    <t>江口孝人</t>
    <rPh sb="0" eb="2">
      <t>エグチ</t>
    </rPh>
    <rPh sb="2" eb="4">
      <t>タカヒト</t>
    </rPh>
    <phoneticPr fontId="24"/>
  </si>
  <si>
    <t>福留千絵</t>
    <rPh sb="0" eb="2">
      <t>フクドメ</t>
    </rPh>
    <rPh sb="2" eb="4">
      <t>チエ</t>
    </rPh>
    <phoneticPr fontId="24"/>
  </si>
  <si>
    <t>山田定子</t>
    <rPh sb="0" eb="2">
      <t>ヤマダ</t>
    </rPh>
    <rPh sb="2" eb="4">
      <t>サダコ</t>
    </rPh>
    <phoneticPr fontId="24"/>
  </si>
  <si>
    <t>坂東悠太</t>
    <rPh sb="0" eb="2">
      <t>バンドウ</t>
    </rPh>
    <rPh sb="2" eb="4">
      <t>ユウタ</t>
    </rPh>
    <phoneticPr fontId="24"/>
  </si>
  <si>
    <t>川田工業</t>
    <rPh sb="0" eb="2">
      <t>カワタ</t>
    </rPh>
    <rPh sb="2" eb="4">
      <t>コウギョウ</t>
    </rPh>
    <phoneticPr fontId="24"/>
  </si>
  <si>
    <t>金子クラブ</t>
    <rPh sb="0" eb="2">
      <t>カネコ</t>
    </rPh>
    <phoneticPr fontId="24"/>
  </si>
  <si>
    <t>山野遥加</t>
    <rPh sb="0" eb="2">
      <t>ヤマノ</t>
    </rPh>
    <rPh sb="2" eb="4">
      <t>ハルカ</t>
    </rPh>
    <phoneticPr fontId="24"/>
  </si>
  <si>
    <t>青木一馬</t>
    <rPh sb="0" eb="2">
      <t>アオキ</t>
    </rPh>
    <rPh sb="2" eb="4">
      <t>カズマ</t>
    </rPh>
    <phoneticPr fontId="24"/>
  </si>
  <si>
    <t>桒島利幸</t>
    <rPh sb="0" eb="2">
      <t>クワジマ</t>
    </rPh>
    <rPh sb="2" eb="4">
      <t>トシユキ</t>
    </rPh>
    <phoneticPr fontId="24"/>
  </si>
  <si>
    <t>粟井美鈴</t>
    <rPh sb="0" eb="2">
      <t>アワイ</t>
    </rPh>
    <rPh sb="2" eb="4">
      <t>ミスズ</t>
    </rPh>
    <phoneticPr fontId="24"/>
  </si>
  <si>
    <t>桒島正子</t>
    <rPh sb="0" eb="2">
      <t>クワジマ</t>
    </rPh>
    <rPh sb="2" eb="4">
      <t>マサコ</t>
    </rPh>
    <phoneticPr fontId="24"/>
  </si>
  <si>
    <t>田中佑良</t>
    <rPh sb="0" eb="2">
      <t>タナカ</t>
    </rPh>
    <rPh sb="2" eb="3">
      <t>ユウ</t>
    </rPh>
    <rPh sb="3" eb="4">
      <t>リョウ</t>
    </rPh>
    <phoneticPr fontId="24"/>
  </si>
  <si>
    <t>長尾クラブ</t>
    <rPh sb="0" eb="2">
      <t>ナガオ</t>
    </rPh>
    <phoneticPr fontId="24"/>
  </si>
  <si>
    <t>山口和也</t>
    <rPh sb="0" eb="2">
      <t>ヤマグチ</t>
    </rPh>
    <rPh sb="2" eb="4">
      <t>カズヤ</t>
    </rPh>
    <phoneticPr fontId="24"/>
  </si>
  <si>
    <t>近藤早津紀</t>
    <rPh sb="0" eb="2">
      <t>コンドウ</t>
    </rPh>
    <rPh sb="2" eb="4">
      <t>ハヤツ</t>
    </rPh>
    <rPh sb="4" eb="5">
      <t>キ</t>
    </rPh>
    <phoneticPr fontId="24"/>
  </si>
  <si>
    <t>ルーズ大野原</t>
    <rPh sb="3" eb="6">
      <t>オオノハラ</t>
    </rPh>
    <phoneticPr fontId="24"/>
  </si>
  <si>
    <t>岡崎恵理子</t>
    <rPh sb="0" eb="5">
      <t>オカザキエリコ</t>
    </rPh>
    <phoneticPr fontId="24"/>
  </si>
  <si>
    <t>権田光輔</t>
    <rPh sb="0" eb="2">
      <t>ゴンダ</t>
    </rPh>
    <rPh sb="2" eb="4">
      <t>ミツスケ</t>
    </rPh>
    <phoneticPr fontId="24"/>
  </si>
  <si>
    <t>岡田和夫</t>
    <rPh sb="0" eb="2">
      <t>オカダ</t>
    </rPh>
    <rPh sb="2" eb="4">
      <t>カズオ</t>
    </rPh>
    <phoneticPr fontId="24"/>
  </si>
  <si>
    <t>安藤まりえ</t>
    <rPh sb="0" eb="2">
      <t>アンドウ</t>
    </rPh>
    <phoneticPr fontId="24"/>
  </si>
  <si>
    <t>内木場奈保子</t>
    <rPh sb="0" eb="3">
      <t>ウチキバ</t>
    </rPh>
    <rPh sb="3" eb="6">
      <t>ナオコ</t>
    </rPh>
    <phoneticPr fontId="24"/>
  </si>
  <si>
    <t>山本朋典</t>
    <rPh sb="0" eb="2">
      <t>ヤマモト</t>
    </rPh>
    <rPh sb="2" eb="4">
      <t>トモノリ</t>
    </rPh>
    <phoneticPr fontId="24"/>
  </si>
  <si>
    <t>川内BC</t>
    <rPh sb="0" eb="2">
      <t>カワウチ</t>
    </rPh>
    <phoneticPr fontId="24"/>
  </si>
  <si>
    <t>石野利尚</t>
    <rPh sb="0" eb="2">
      <t>イシノ</t>
    </rPh>
    <rPh sb="2" eb="4">
      <t>トシナオ</t>
    </rPh>
    <phoneticPr fontId="24"/>
  </si>
  <si>
    <t>髙橋善子</t>
    <rPh sb="0" eb="2">
      <t>タカハシ</t>
    </rPh>
    <rPh sb="2" eb="4">
      <t>ヨシコ</t>
    </rPh>
    <phoneticPr fontId="24"/>
  </si>
  <si>
    <t>濱川ひかり</t>
    <rPh sb="0" eb="2">
      <t>ハマカワ</t>
    </rPh>
    <phoneticPr fontId="24"/>
  </si>
  <si>
    <t>高木達也</t>
    <rPh sb="0" eb="4">
      <t>タカギタツヤ</t>
    </rPh>
    <phoneticPr fontId="24"/>
  </si>
  <si>
    <t>芝孝典</t>
    <rPh sb="0" eb="1">
      <t>シバ</t>
    </rPh>
    <rPh sb="1" eb="3">
      <t>タカノリ</t>
    </rPh>
    <phoneticPr fontId="24"/>
  </si>
  <si>
    <t>曽我部里恵</t>
    <rPh sb="0" eb="3">
      <t>ソガベ</t>
    </rPh>
    <rPh sb="3" eb="5">
      <t>リエ</t>
    </rPh>
    <phoneticPr fontId="24"/>
  </si>
  <si>
    <t>新田麻依</t>
    <rPh sb="0" eb="2">
      <t>ニッタ</t>
    </rPh>
    <rPh sb="2" eb="4">
      <t>マイ</t>
    </rPh>
    <phoneticPr fontId="24"/>
  </si>
  <si>
    <t>戸梶龍一</t>
    <rPh sb="0" eb="2">
      <t>トカジ</t>
    </rPh>
    <rPh sb="2" eb="4">
      <t>リュウイチ</t>
    </rPh>
    <phoneticPr fontId="24"/>
  </si>
  <si>
    <t>高橋和也</t>
    <rPh sb="0" eb="2">
      <t>タカハシ</t>
    </rPh>
    <rPh sb="2" eb="4">
      <t>カズヤ</t>
    </rPh>
    <phoneticPr fontId="24"/>
  </si>
  <si>
    <t>岩本千広</t>
    <rPh sb="0" eb="2">
      <t>イワモト</t>
    </rPh>
    <rPh sb="2" eb="4">
      <t>チヒロ</t>
    </rPh>
    <phoneticPr fontId="24"/>
  </si>
  <si>
    <t>安藤真樹子</t>
    <rPh sb="0" eb="2">
      <t>アンドウ</t>
    </rPh>
    <rPh sb="2" eb="5">
      <t>マキコ</t>
    </rPh>
    <phoneticPr fontId="24"/>
  </si>
  <si>
    <t>加地龍太</t>
    <rPh sb="0" eb="4">
      <t>カジリュウタ</t>
    </rPh>
    <phoneticPr fontId="24"/>
  </si>
  <si>
    <t>久次米俊輔</t>
    <rPh sb="0" eb="3">
      <t>クジメ</t>
    </rPh>
    <rPh sb="3" eb="5">
      <t>シュンスケ</t>
    </rPh>
    <phoneticPr fontId="24"/>
  </si>
  <si>
    <t>板野体協</t>
    <rPh sb="0" eb="4">
      <t>イタノタイキョウ</t>
    </rPh>
    <phoneticPr fontId="24"/>
  </si>
  <si>
    <t>加地まどか</t>
    <rPh sb="0" eb="2">
      <t>カジ</t>
    </rPh>
    <phoneticPr fontId="24"/>
  </si>
  <si>
    <t>矢野栄里香</t>
    <rPh sb="0" eb="2">
      <t>ヤノ</t>
    </rPh>
    <rPh sb="2" eb="3">
      <t>エイ</t>
    </rPh>
    <rPh sb="3" eb="5">
      <t>リカ</t>
    </rPh>
    <phoneticPr fontId="24"/>
  </si>
  <si>
    <t>尾崎謙二</t>
    <rPh sb="0" eb="4">
      <t>オザキケンジ</t>
    </rPh>
    <phoneticPr fontId="24"/>
  </si>
  <si>
    <t>松下敏之</t>
    <rPh sb="0" eb="2">
      <t>マツシタ</t>
    </rPh>
    <rPh sb="2" eb="4">
      <t>トシユキ</t>
    </rPh>
    <phoneticPr fontId="24"/>
  </si>
  <si>
    <t>泉恵子</t>
    <rPh sb="0" eb="1">
      <t>イズミ</t>
    </rPh>
    <rPh sb="1" eb="3">
      <t>ケイコ</t>
    </rPh>
    <phoneticPr fontId="24"/>
  </si>
  <si>
    <t>友居卓史</t>
    <rPh sb="0" eb="1">
      <t>トモ</t>
    </rPh>
    <rPh sb="1" eb="2">
      <t>イ</t>
    </rPh>
    <rPh sb="2" eb="4">
      <t>タカシ</t>
    </rPh>
    <phoneticPr fontId="24"/>
  </si>
  <si>
    <t>亀岡直美</t>
    <rPh sb="0" eb="2">
      <t>カメオカ</t>
    </rPh>
    <rPh sb="2" eb="4">
      <t>ナオミ</t>
    </rPh>
    <phoneticPr fontId="24"/>
  </si>
  <si>
    <t>金栄ぺらーず</t>
    <rPh sb="0" eb="2">
      <t>キンエイ</t>
    </rPh>
    <phoneticPr fontId="24"/>
  </si>
  <si>
    <t>田中秀仁</t>
    <rPh sb="0" eb="2">
      <t>タナカ</t>
    </rPh>
    <rPh sb="2" eb="4">
      <t>ヒデヒト</t>
    </rPh>
    <phoneticPr fontId="24"/>
  </si>
  <si>
    <t>神野美穂</t>
    <rPh sb="0" eb="2">
      <t>ジンノ</t>
    </rPh>
    <rPh sb="2" eb="4">
      <t>ミホ</t>
    </rPh>
    <phoneticPr fontId="24"/>
  </si>
  <si>
    <t>玉井倫広</t>
    <rPh sb="0" eb="2">
      <t>タマイ</t>
    </rPh>
    <rPh sb="2" eb="3">
      <t>リン</t>
    </rPh>
    <rPh sb="3" eb="4">
      <t>ヒロ</t>
    </rPh>
    <phoneticPr fontId="24"/>
  </si>
  <si>
    <t>藤澤　誠</t>
    <rPh sb="0" eb="2">
      <t>フジサワ</t>
    </rPh>
    <rPh sb="3" eb="4">
      <t>マコト</t>
    </rPh>
    <phoneticPr fontId="24"/>
  </si>
  <si>
    <t>さぬき市協会</t>
    <rPh sb="3" eb="4">
      <t>シ</t>
    </rPh>
    <rPh sb="4" eb="6">
      <t>キョウカイ</t>
    </rPh>
    <phoneticPr fontId="24"/>
  </si>
  <si>
    <t>池田真奈美</t>
    <rPh sb="0" eb="2">
      <t>イケダ</t>
    </rPh>
    <rPh sb="2" eb="5">
      <t>マナミ</t>
    </rPh>
    <phoneticPr fontId="24"/>
  </si>
  <si>
    <t>友成えりか</t>
    <rPh sb="0" eb="2">
      <t>トモナリ</t>
    </rPh>
    <phoneticPr fontId="24"/>
  </si>
  <si>
    <t>前原亮裕</t>
    <rPh sb="0" eb="2">
      <t>マエハラ</t>
    </rPh>
    <rPh sb="2" eb="3">
      <t>リョウ</t>
    </rPh>
    <rPh sb="3" eb="4">
      <t>ユウ</t>
    </rPh>
    <phoneticPr fontId="24"/>
  </si>
  <si>
    <t>紫雲クラブ</t>
    <rPh sb="0" eb="2">
      <t>シウン</t>
    </rPh>
    <phoneticPr fontId="24"/>
  </si>
  <si>
    <t>梶　雅</t>
    <rPh sb="0" eb="1">
      <t>カジ</t>
    </rPh>
    <rPh sb="2" eb="3">
      <t>ミヤビ</t>
    </rPh>
    <phoneticPr fontId="24"/>
  </si>
  <si>
    <t>前原寿苗</t>
    <rPh sb="0" eb="2">
      <t>マエハラ</t>
    </rPh>
    <rPh sb="2" eb="3">
      <t>ジュ</t>
    </rPh>
    <rPh sb="3" eb="4">
      <t>ナエ</t>
    </rPh>
    <phoneticPr fontId="24"/>
  </si>
  <si>
    <t>岩田和菜</t>
    <rPh sb="0" eb="2">
      <t>イワタ</t>
    </rPh>
    <rPh sb="2" eb="3">
      <t>ワ</t>
    </rPh>
    <rPh sb="3" eb="4">
      <t>ナ</t>
    </rPh>
    <phoneticPr fontId="24"/>
  </si>
  <si>
    <t>山本憲矢</t>
    <rPh sb="0" eb="2">
      <t>ヤマモト</t>
    </rPh>
    <rPh sb="2" eb="3">
      <t>ケン</t>
    </rPh>
    <rPh sb="3" eb="4">
      <t>ヤ</t>
    </rPh>
    <phoneticPr fontId="24"/>
  </si>
  <si>
    <t>川西芳誠</t>
    <rPh sb="0" eb="2">
      <t>カワニシ</t>
    </rPh>
    <rPh sb="2" eb="4">
      <t>ヨシセイ</t>
    </rPh>
    <phoneticPr fontId="24"/>
  </si>
  <si>
    <t>西村志穂</t>
    <rPh sb="0" eb="2">
      <t>ニシムラ</t>
    </rPh>
    <rPh sb="2" eb="4">
      <t>シホ</t>
    </rPh>
    <phoneticPr fontId="24"/>
  </si>
  <si>
    <t>細川華連</t>
    <rPh sb="0" eb="2">
      <t>ホソカワ</t>
    </rPh>
    <rPh sb="2" eb="3">
      <t>ハナ</t>
    </rPh>
    <rPh sb="3" eb="4">
      <t>レン</t>
    </rPh>
    <phoneticPr fontId="24"/>
  </si>
  <si>
    <t>髙山靖浩</t>
    <rPh sb="0" eb="2">
      <t>タカヤマ</t>
    </rPh>
    <rPh sb="2" eb="4">
      <t>ヤスヒロ</t>
    </rPh>
    <phoneticPr fontId="24"/>
  </si>
  <si>
    <t>大塚体協</t>
    <rPh sb="0" eb="2">
      <t>オオツカ</t>
    </rPh>
    <rPh sb="2" eb="4">
      <t>タイキョウ</t>
    </rPh>
    <phoneticPr fontId="24"/>
  </si>
  <si>
    <t>新穂大地</t>
    <rPh sb="0" eb="1">
      <t>アラ</t>
    </rPh>
    <rPh sb="1" eb="2">
      <t>ホ</t>
    </rPh>
    <rPh sb="2" eb="4">
      <t>ダイチ</t>
    </rPh>
    <phoneticPr fontId="24"/>
  </si>
  <si>
    <t>髙山順子</t>
    <rPh sb="0" eb="2">
      <t>タカヤマ</t>
    </rPh>
    <rPh sb="2" eb="4">
      <t>ジュンコ</t>
    </rPh>
    <phoneticPr fontId="24"/>
  </si>
  <si>
    <t>鴻上香菜</t>
    <rPh sb="0" eb="2">
      <t>コウカミ</t>
    </rPh>
    <rPh sb="2" eb="4">
      <t>カナ</t>
    </rPh>
    <phoneticPr fontId="24"/>
  </si>
  <si>
    <t>井上侑也</t>
    <rPh sb="0" eb="2">
      <t>イノウエ</t>
    </rPh>
    <rPh sb="2" eb="4">
      <t>ユウヤ</t>
    </rPh>
    <phoneticPr fontId="24"/>
  </si>
  <si>
    <t>山崎治療院</t>
    <rPh sb="0" eb="2">
      <t>ヤマサキ</t>
    </rPh>
    <rPh sb="2" eb="5">
      <t>チリョウイン</t>
    </rPh>
    <phoneticPr fontId="24"/>
  </si>
  <si>
    <t>髙石直也</t>
    <rPh sb="0" eb="1">
      <t>タカ</t>
    </rPh>
    <rPh sb="1" eb="2">
      <t>イシ</t>
    </rPh>
    <rPh sb="2" eb="4">
      <t>ナオヤ</t>
    </rPh>
    <phoneticPr fontId="24"/>
  </si>
  <si>
    <t>海部和夏</t>
    <rPh sb="0" eb="2">
      <t>カイベ</t>
    </rPh>
    <rPh sb="2" eb="4">
      <t>ワカ</t>
    </rPh>
    <phoneticPr fontId="24"/>
  </si>
  <si>
    <t>山田あゆみ</t>
    <rPh sb="0" eb="2">
      <t>ヤマダ</t>
    </rPh>
    <phoneticPr fontId="24"/>
  </si>
  <si>
    <t>鈴木達也</t>
    <rPh sb="0" eb="2">
      <t>スズキ</t>
    </rPh>
    <rPh sb="2" eb="4">
      <t>タツヤ</t>
    </rPh>
    <phoneticPr fontId="24"/>
  </si>
  <si>
    <t>小野智之</t>
    <rPh sb="0" eb="2">
      <t>オノ</t>
    </rPh>
    <rPh sb="2" eb="4">
      <t>トモユキ</t>
    </rPh>
    <phoneticPr fontId="24"/>
  </si>
  <si>
    <t>原田梨紗</t>
    <rPh sb="0" eb="2">
      <t>ハラダ</t>
    </rPh>
    <rPh sb="2" eb="4">
      <t>リサ</t>
    </rPh>
    <phoneticPr fontId="24"/>
  </si>
  <si>
    <t>木村真季</t>
    <rPh sb="0" eb="2">
      <t>キムラ</t>
    </rPh>
    <rPh sb="2" eb="3">
      <t>マコト</t>
    </rPh>
    <rPh sb="3" eb="4">
      <t>キ</t>
    </rPh>
    <phoneticPr fontId="24"/>
  </si>
  <si>
    <t>藤田龍一</t>
    <rPh sb="0" eb="2">
      <t>フジタ</t>
    </rPh>
    <rPh sb="2" eb="4">
      <t>リュウイチ</t>
    </rPh>
    <phoneticPr fontId="24"/>
  </si>
  <si>
    <t>真鍋勝行</t>
    <rPh sb="0" eb="4">
      <t>マナベカツユキ</t>
    </rPh>
    <phoneticPr fontId="24"/>
  </si>
  <si>
    <t>川之江クラブ</t>
    <rPh sb="0" eb="3">
      <t>カワノエ</t>
    </rPh>
    <phoneticPr fontId="24"/>
  </si>
  <si>
    <t>大條亜津紗</t>
    <rPh sb="0" eb="2">
      <t>ダイジョウ</t>
    </rPh>
    <rPh sb="2" eb="5">
      <t>アヅサ</t>
    </rPh>
    <phoneticPr fontId="24"/>
  </si>
  <si>
    <t>森川里香</t>
    <rPh sb="0" eb="4">
      <t>モリカワリカ</t>
    </rPh>
    <phoneticPr fontId="24"/>
  </si>
  <si>
    <t>三根広記</t>
    <rPh sb="0" eb="2">
      <t>ミネ</t>
    </rPh>
    <rPh sb="2" eb="3">
      <t>ヒロシ</t>
    </rPh>
    <rPh sb="3" eb="4">
      <t>キ</t>
    </rPh>
    <phoneticPr fontId="24"/>
  </si>
  <si>
    <t>長野祐也</t>
    <rPh sb="0" eb="4">
      <t>ナガノユウヤ</t>
    </rPh>
    <phoneticPr fontId="24"/>
  </si>
  <si>
    <t>矢田千波</t>
    <rPh sb="0" eb="2">
      <t>ヤダ</t>
    </rPh>
    <rPh sb="2" eb="4">
      <t>チナミ</t>
    </rPh>
    <phoneticPr fontId="24"/>
  </si>
  <si>
    <t>谷澤玲子</t>
    <rPh sb="0" eb="2">
      <t>ヤザワ</t>
    </rPh>
    <rPh sb="2" eb="4">
      <t>レイコ</t>
    </rPh>
    <phoneticPr fontId="24"/>
  </si>
  <si>
    <t>宮本泰河</t>
    <rPh sb="0" eb="2">
      <t>ミヤモト</t>
    </rPh>
    <rPh sb="2" eb="3">
      <t>タイ</t>
    </rPh>
    <rPh sb="3" eb="4">
      <t>カワ</t>
    </rPh>
    <phoneticPr fontId="24"/>
  </si>
  <si>
    <t>城戸貴正</t>
    <rPh sb="0" eb="2">
      <t>キド</t>
    </rPh>
    <rPh sb="2" eb="4">
      <t>タカマサ</t>
    </rPh>
    <phoneticPr fontId="24"/>
  </si>
  <si>
    <t>西村萌生</t>
    <rPh sb="0" eb="2">
      <t>ニシムラ</t>
    </rPh>
    <rPh sb="2" eb="4">
      <t>メイ</t>
    </rPh>
    <phoneticPr fontId="24"/>
  </si>
  <si>
    <t>城戸智恵</t>
    <rPh sb="0" eb="2">
      <t>キド</t>
    </rPh>
    <rPh sb="2" eb="4">
      <t>チエ</t>
    </rPh>
    <phoneticPr fontId="24"/>
  </si>
  <si>
    <t>越野兼斗</t>
    <rPh sb="0" eb="2">
      <t>コシノ</t>
    </rPh>
    <rPh sb="2" eb="3">
      <t>ケン</t>
    </rPh>
    <rPh sb="3" eb="4">
      <t>ト</t>
    </rPh>
    <phoneticPr fontId="24"/>
  </si>
  <si>
    <t>合田英二</t>
    <rPh sb="0" eb="2">
      <t>ゴウダ</t>
    </rPh>
    <rPh sb="2" eb="4">
      <t>エイジ</t>
    </rPh>
    <phoneticPr fontId="24"/>
  </si>
  <si>
    <t>佐薙志穂</t>
    <rPh sb="0" eb="2">
      <t>サナギ</t>
    </rPh>
    <rPh sb="2" eb="4">
      <t>シホ</t>
    </rPh>
    <phoneticPr fontId="24"/>
  </si>
  <si>
    <t>瀧本江里香</t>
    <rPh sb="0" eb="2">
      <t>タキモト</t>
    </rPh>
    <rPh sb="2" eb="4">
      <t>エリ</t>
    </rPh>
    <rPh sb="4" eb="5">
      <t>カ</t>
    </rPh>
    <phoneticPr fontId="24"/>
  </si>
  <si>
    <t>中萩クラブ</t>
    <rPh sb="0" eb="2">
      <t>ナカハギ</t>
    </rPh>
    <phoneticPr fontId="24"/>
  </si>
  <si>
    <t>宮野和希</t>
    <rPh sb="0" eb="2">
      <t>ミヤノ</t>
    </rPh>
    <rPh sb="2" eb="4">
      <t>カズキ</t>
    </rPh>
    <phoneticPr fontId="24"/>
  </si>
  <si>
    <t>松田　稔</t>
    <rPh sb="0" eb="2">
      <t>マツダ</t>
    </rPh>
    <rPh sb="3" eb="4">
      <t>ミノル</t>
    </rPh>
    <phoneticPr fontId="24"/>
  </si>
  <si>
    <t>宮野恵里</t>
    <rPh sb="0" eb="2">
      <t>ミヤノ</t>
    </rPh>
    <rPh sb="2" eb="4">
      <t>エリ</t>
    </rPh>
    <phoneticPr fontId="24"/>
  </si>
  <si>
    <t>齋藤陽子</t>
    <rPh sb="0" eb="2">
      <t>サイトウ</t>
    </rPh>
    <rPh sb="2" eb="4">
      <t>ヨウコ</t>
    </rPh>
    <phoneticPr fontId="24"/>
  </si>
  <si>
    <t>双葉</t>
    <rPh sb="0" eb="2">
      <t>フタバ</t>
    </rPh>
    <phoneticPr fontId="24"/>
  </si>
  <si>
    <t>尾上哲也</t>
    <rPh sb="0" eb="2">
      <t>オノエ</t>
    </rPh>
    <rPh sb="2" eb="4">
      <t>テツヤ</t>
    </rPh>
    <phoneticPr fontId="24"/>
  </si>
  <si>
    <t>奥本貴俊</t>
    <rPh sb="0" eb="2">
      <t>オクモト</t>
    </rPh>
    <rPh sb="2" eb="4">
      <t>タカトシ</t>
    </rPh>
    <phoneticPr fontId="24"/>
  </si>
  <si>
    <t>田中美喜</t>
    <rPh sb="0" eb="2">
      <t>タナカ</t>
    </rPh>
    <rPh sb="2" eb="4">
      <t>ミキ</t>
    </rPh>
    <phoneticPr fontId="24"/>
  </si>
  <si>
    <t>新田知恵</t>
    <rPh sb="0" eb="2">
      <t>ニッタ</t>
    </rPh>
    <rPh sb="2" eb="4">
      <t>チエ</t>
    </rPh>
    <phoneticPr fontId="24"/>
  </si>
  <si>
    <t>小林祐介</t>
    <rPh sb="0" eb="2">
      <t>コバヤシ</t>
    </rPh>
    <rPh sb="2" eb="4">
      <t>ユウスケ</t>
    </rPh>
    <phoneticPr fontId="24"/>
  </si>
  <si>
    <t>井上純平</t>
    <rPh sb="0" eb="2">
      <t>イノウエ</t>
    </rPh>
    <rPh sb="2" eb="4">
      <t>ジュンペイ</t>
    </rPh>
    <phoneticPr fontId="24"/>
  </si>
  <si>
    <t>奥村　彩</t>
    <rPh sb="0" eb="2">
      <t>オクムラ</t>
    </rPh>
    <rPh sb="3" eb="4">
      <t>アヤ</t>
    </rPh>
    <phoneticPr fontId="24"/>
  </si>
  <si>
    <t>永井さちこ</t>
    <rPh sb="0" eb="2">
      <t>ナガイ</t>
    </rPh>
    <phoneticPr fontId="24"/>
  </si>
  <si>
    <t>香川友彦</t>
    <rPh sb="0" eb="4">
      <t>カガワトモヒコ</t>
    </rPh>
    <phoneticPr fontId="24"/>
  </si>
  <si>
    <t>菊本同好会</t>
    <rPh sb="0" eb="2">
      <t>キクモト</t>
    </rPh>
    <rPh sb="2" eb="5">
      <t>ドウコウカイ</t>
    </rPh>
    <phoneticPr fontId="24"/>
  </si>
  <si>
    <t>安藤靖晃</t>
    <rPh sb="0" eb="2">
      <t>アンドウ</t>
    </rPh>
    <rPh sb="2" eb="4">
      <t>ヤステル</t>
    </rPh>
    <phoneticPr fontId="24"/>
  </si>
  <si>
    <t>伊達みはる</t>
    <rPh sb="0" eb="2">
      <t>ダテ</t>
    </rPh>
    <phoneticPr fontId="24"/>
  </si>
  <si>
    <t>森川理加</t>
    <rPh sb="0" eb="2">
      <t>モリカワ</t>
    </rPh>
    <rPh sb="2" eb="3">
      <t>リ</t>
    </rPh>
    <rPh sb="3" eb="4">
      <t>カ</t>
    </rPh>
    <phoneticPr fontId="24"/>
  </si>
  <si>
    <t>長野光樹</t>
    <rPh sb="0" eb="2">
      <t>ナガノ</t>
    </rPh>
    <rPh sb="2" eb="4">
      <t>ミツキ</t>
    </rPh>
    <phoneticPr fontId="24"/>
  </si>
  <si>
    <t>√理羽</t>
    <rPh sb="1" eb="2">
      <t>リ</t>
    </rPh>
    <rPh sb="2" eb="3">
      <t>ハネ</t>
    </rPh>
    <phoneticPr fontId="24"/>
  </si>
  <si>
    <t>青木祐治</t>
    <rPh sb="0" eb="4">
      <t>アオキユウジ</t>
    </rPh>
    <phoneticPr fontId="24"/>
  </si>
  <si>
    <t>山村彩歌</t>
    <rPh sb="0" eb="2">
      <t>ヤマムラ</t>
    </rPh>
    <rPh sb="2" eb="4">
      <t>アヤカ</t>
    </rPh>
    <phoneticPr fontId="24"/>
  </si>
  <si>
    <t>中山加奈子</t>
    <rPh sb="0" eb="5">
      <t>ナカヤマカナコ</t>
    </rPh>
    <phoneticPr fontId="24"/>
  </si>
  <si>
    <t>坂本篤史</t>
    <rPh sb="0" eb="2">
      <t>サカモト</t>
    </rPh>
    <rPh sb="2" eb="3">
      <t>アツシ</t>
    </rPh>
    <rPh sb="3" eb="4">
      <t>シ</t>
    </rPh>
    <phoneticPr fontId="24"/>
  </si>
  <si>
    <t>三笠孝幸</t>
    <rPh sb="0" eb="2">
      <t>ミカサ</t>
    </rPh>
    <rPh sb="2" eb="4">
      <t>タカユキ</t>
    </rPh>
    <phoneticPr fontId="24"/>
  </si>
  <si>
    <t>三豊クラブ</t>
    <rPh sb="0" eb="2">
      <t>ミトヨ</t>
    </rPh>
    <phoneticPr fontId="24"/>
  </si>
  <si>
    <t>吉田実加</t>
    <rPh sb="0" eb="2">
      <t>ヨシダ</t>
    </rPh>
    <rPh sb="2" eb="4">
      <t>ミカ</t>
    </rPh>
    <phoneticPr fontId="24"/>
  </si>
  <si>
    <t>山下明子</t>
    <rPh sb="0" eb="2">
      <t>ヤマシタ</t>
    </rPh>
    <rPh sb="2" eb="4">
      <t>アキコ</t>
    </rPh>
    <phoneticPr fontId="24"/>
  </si>
  <si>
    <t>漆原和哉</t>
    <rPh sb="0" eb="2">
      <t>ウルシハラ</t>
    </rPh>
    <rPh sb="2" eb="4">
      <t>カズヤ</t>
    </rPh>
    <phoneticPr fontId="24"/>
  </si>
  <si>
    <t>薦田あかね</t>
    <rPh sb="0" eb="2">
      <t>コモダ</t>
    </rPh>
    <phoneticPr fontId="24"/>
  </si>
  <si>
    <t>石井美紀</t>
    <rPh sb="0" eb="2">
      <t>イシイ</t>
    </rPh>
    <rPh sb="2" eb="4">
      <t>ミキ</t>
    </rPh>
    <phoneticPr fontId="24"/>
  </si>
  <si>
    <t>石川竜郎</t>
    <rPh sb="0" eb="2">
      <t>イシカワ</t>
    </rPh>
    <rPh sb="2" eb="4">
      <t>タツオ</t>
    </rPh>
    <phoneticPr fontId="24"/>
  </si>
  <si>
    <t>佐藤元宣</t>
    <rPh sb="0" eb="2">
      <t>サトウ</t>
    </rPh>
    <rPh sb="2" eb="4">
      <t>モトノリ</t>
    </rPh>
    <phoneticPr fontId="24"/>
  </si>
  <si>
    <t>石川　紫</t>
    <rPh sb="0" eb="2">
      <t>イシカワ</t>
    </rPh>
    <rPh sb="3" eb="4">
      <t>ユカリ</t>
    </rPh>
    <phoneticPr fontId="24"/>
  </si>
  <si>
    <t>福田祐理子</t>
    <rPh sb="0" eb="5">
      <t>フクダユリコ</t>
    </rPh>
    <phoneticPr fontId="24"/>
  </si>
  <si>
    <t>下村幹男</t>
    <rPh sb="0" eb="2">
      <t>シモムラ</t>
    </rPh>
    <rPh sb="2" eb="4">
      <t>ミキオ</t>
    </rPh>
    <phoneticPr fontId="24"/>
  </si>
  <si>
    <t>下村美佳</t>
    <rPh sb="0" eb="2">
      <t>シモムラ</t>
    </rPh>
    <rPh sb="2" eb="4">
      <t>ミカ</t>
    </rPh>
    <phoneticPr fontId="24"/>
  </si>
  <si>
    <t>菊地敦史</t>
    <rPh sb="0" eb="2">
      <t>キクチ</t>
    </rPh>
    <rPh sb="2" eb="4">
      <t>アツシ</t>
    </rPh>
    <phoneticPr fontId="24"/>
  </si>
  <si>
    <t>櫻井玲寿</t>
    <rPh sb="0" eb="2">
      <t>サクライ</t>
    </rPh>
    <rPh sb="2" eb="3">
      <t>レイ</t>
    </rPh>
    <rPh sb="3" eb="4">
      <t>ジュ</t>
    </rPh>
    <phoneticPr fontId="24"/>
  </si>
  <si>
    <t>菊地華子</t>
    <rPh sb="0" eb="2">
      <t>キクチ</t>
    </rPh>
    <rPh sb="2" eb="4">
      <t>ハナコ</t>
    </rPh>
    <phoneticPr fontId="24"/>
  </si>
  <si>
    <t>下村麻友</t>
    <rPh sb="0" eb="2">
      <t>シモムラ</t>
    </rPh>
    <rPh sb="2" eb="4">
      <t>マユ</t>
    </rPh>
    <phoneticPr fontId="24"/>
  </si>
  <si>
    <t>猪熊良次</t>
    <rPh sb="0" eb="2">
      <t>イグマ</t>
    </rPh>
    <rPh sb="2" eb="4">
      <t>リョウジ</t>
    </rPh>
    <phoneticPr fontId="24"/>
  </si>
  <si>
    <t>安藤貴啓</t>
    <rPh sb="0" eb="4">
      <t>アンドウタカヒロ</t>
    </rPh>
    <phoneticPr fontId="24"/>
  </si>
  <si>
    <t>井内香奈美</t>
    <rPh sb="0" eb="2">
      <t>イウチ</t>
    </rPh>
    <rPh sb="2" eb="5">
      <t>カナミ</t>
    </rPh>
    <phoneticPr fontId="24"/>
  </si>
  <si>
    <t>田井聖子</t>
    <rPh sb="0" eb="2">
      <t>タイ</t>
    </rPh>
    <rPh sb="2" eb="4">
      <t>セイコ</t>
    </rPh>
    <phoneticPr fontId="24"/>
  </si>
  <si>
    <t>石垣悠稀</t>
    <rPh sb="0" eb="2">
      <t>イシガキ</t>
    </rPh>
    <rPh sb="2" eb="4">
      <t>ユウキ</t>
    </rPh>
    <phoneticPr fontId="24"/>
  </si>
  <si>
    <t>高松東高校</t>
    <rPh sb="0" eb="2">
      <t>タカマツ</t>
    </rPh>
    <rPh sb="2" eb="3">
      <t>ヒガシ</t>
    </rPh>
    <rPh sb="3" eb="5">
      <t>コウコウ</t>
    </rPh>
    <phoneticPr fontId="24"/>
  </si>
  <si>
    <t>伊藤真二</t>
    <rPh sb="0" eb="2">
      <t>イトウ</t>
    </rPh>
    <rPh sb="2" eb="4">
      <t>シンジ</t>
    </rPh>
    <phoneticPr fontId="24"/>
  </si>
  <si>
    <t>ラフ愛好会</t>
    <rPh sb="2" eb="5">
      <t>アイコウカイ</t>
    </rPh>
    <phoneticPr fontId="24"/>
  </si>
  <si>
    <t>香川梨那</t>
    <rPh sb="0" eb="2">
      <t>カガワ</t>
    </rPh>
    <rPh sb="2" eb="4">
      <t>リナ</t>
    </rPh>
    <phoneticPr fontId="24"/>
  </si>
  <si>
    <t>津田高校</t>
    <rPh sb="0" eb="2">
      <t>ツダ</t>
    </rPh>
    <rPh sb="2" eb="4">
      <t>コウコウ</t>
    </rPh>
    <phoneticPr fontId="24"/>
  </si>
  <si>
    <t>伊藤加寿子</t>
    <rPh sb="0" eb="2">
      <t>イトウ</t>
    </rPh>
    <rPh sb="2" eb="5">
      <t>カズコ</t>
    </rPh>
    <phoneticPr fontId="24"/>
  </si>
  <si>
    <t>長尾青空</t>
    <rPh sb="0" eb="2">
      <t>ナガオ</t>
    </rPh>
    <rPh sb="2" eb="4">
      <t>アオゾラ</t>
    </rPh>
    <phoneticPr fontId="24"/>
  </si>
  <si>
    <t>日野正浩</t>
    <rPh sb="0" eb="2">
      <t>ヒノ</t>
    </rPh>
    <rPh sb="2" eb="4">
      <t>マサヒロ</t>
    </rPh>
    <phoneticPr fontId="24"/>
  </si>
  <si>
    <t>はね会</t>
    <rPh sb="2" eb="3">
      <t>カイ</t>
    </rPh>
    <phoneticPr fontId="24"/>
  </si>
  <si>
    <t>宮本花梨</t>
    <rPh sb="0" eb="2">
      <t>ミヤモト</t>
    </rPh>
    <rPh sb="2" eb="4">
      <t>カリン</t>
    </rPh>
    <phoneticPr fontId="24"/>
  </si>
  <si>
    <t>渡辺麻菜美</t>
    <rPh sb="0" eb="2">
      <t>ワタナベ</t>
    </rPh>
    <rPh sb="2" eb="5">
      <t>マナミ</t>
    </rPh>
    <phoneticPr fontId="24"/>
  </si>
  <si>
    <t>稲葉　新</t>
    <rPh sb="0" eb="2">
      <t>イナバ</t>
    </rPh>
    <rPh sb="3" eb="4">
      <t>シン</t>
    </rPh>
    <phoneticPr fontId="24"/>
  </si>
  <si>
    <t>中平　流</t>
    <rPh sb="0" eb="2">
      <t>ナカヒラ</t>
    </rPh>
    <rPh sb="3" eb="4">
      <t>ナガレ</t>
    </rPh>
    <phoneticPr fontId="24"/>
  </si>
  <si>
    <t>西村千咲</t>
    <rPh sb="0" eb="2">
      <t>ニシムラ</t>
    </rPh>
    <rPh sb="2" eb="4">
      <t>チサキ</t>
    </rPh>
    <phoneticPr fontId="24"/>
  </si>
  <si>
    <t>ﾊﾞﾄﾞﾐﾝﾄﾝ楽しむ会</t>
    <rPh sb="8" eb="9">
      <t>タノ</t>
    </rPh>
    <rPh sb="11" eb="12">
      <t>カイ</t>
    </rPh>
    <phoneticPr fontId="24"/>
  </si>
  <si>
    <t>尾崎夕子</t>
    <rPh sb="0" eb="2">
      <t>オザキ</t>
    </rPh>
    <rPh sb="2" eb="4">
      <t>ユウコ</t>
    </rPh>
    <phoneticPr fontId="24"/>
  </si>
  <si>
    <t>酒井順也</t>
    <rPh sb="0" eb="2">
      <t>サカイ</t>
    </rPh>
    <rPh sb="2" eb="4">
      <t>ジュンヤ</t>
    </rPh>
    <phoneticPr fontId="24"/>
  </si>
  <si>
    <t>赤石クラブ</t>
    <rPh sb="0" eb="2">
      <t>アカイシ</t>
    </rPh>
    <phoneticPr fontId="24"/>
  </si>
  <si>
    <t>岡田　健</t>
    <rPh sb="0" eb="2">
      <t>オカダ</t>
    </rPh>
    <rPh sb="3" eb="4">
      <t>ケン</t>
    </rPh>
    <phoneticPr fontId="24"/>
  </si>
  <si>
    <t>小笠原理沙</t>
    <rPh sb="0" eb="3">
      <t>オガサワラ</t>
    </rPh>
    <rPh sb="3" eb="5">
      <t>リサ</t>
    </rPh>
    <phoneticPr fontId="24"/>
  </si>
  <si>
    <t>武田理沙</t>
    <rPh sb="0" eb="2">
      <t>タケダ</t>
    </rPh>
    <rPh sb="2" eb="4">
      <t>リサ</t>
    </rPh>
    <phoneticPr fontId="24"/>
  </si>
  <si>
    <t>石崎　健</t>
    <rPh sb="0" eb="2">
      <t>イシザキ</t>
    </rPh>
    <rPh sb="3" eb="4">
      <t>ケン</t>
    </rPh>
    <phoneticPr fontId="24"/>
  </si>
  <si>
    <t>浜田祐輔</t>
    <rPh sb="0" eb="2">
      <t>ハマダ</t>
    </rPh>
    <rPh sb="2" eb="4">
      <t>ユウスケ</t>
    </rPh>
    <phoneticPr fontId="24"/>
  </si>
  <si>
    <t>合田直子</t>
    <rPh sb="0" eb="4">
      <t>ゴウダナオコ</t>
    </rPh>
    <phoneticPr fontId="24"/>
  </si>
  <si>
    <t>杉谷　梢</t>
    <rPh sb="0" eb="2">
      <t>スギヤ</t>
    </rPh>
    <rPh sb="3" eb="4">
      <t>コズエ</t>
    </rPh>
    <phoneticPr fontId="24"/>
  </si>
  <si>
    <t>青井博之</t>
    <rPh sb="0" eb="2">
      <t>アオイ</t>
    </rPh>
    <rPh sb="2" eb="4">
      <t>ヒロユキ</t>
    </rPh>
    <phoneticPr fontId="24"/>
  </si>
  <si>
    <t>柏木雄一</t>
    <rPh sb="0" eb="2">
      <t>カシワギ</t>
    </rPh>
    <rPh sb="2" eb="4">
      <t>ユウイチ</t>
    </rPh>
    <phoneticPr fontId="24"/>
  </si>
  <si>
    <t>泉七夕子</t>
    <rPh sb="0" eb="1">
      <t>イズミ</t>
    </rPh>
    <rPh sb="1" eb="3">
      <t>タナバタ</t>
    </rPh>
    <rPh sb="3" eb="4">
      <t>コ</t>
    </rPh>
    <phoneticPr fontId="24"/>
  </si>
  <si>
    <t>三谷　早</t>
    <rPh sb="0" eb="2">
      <t>ミタニ</t>
    </rPh>
    <rPh sb="3" eb="4">
      <t>ソウ</t>
    </rPh>
    <phoneticPr fontId="24"/>
  </si>
  <si>
    <t>宮本孝亮</t>
    <rPh sb="0" eb="2">
      <t>ミヤモト</t>
    </rPh>
    <rPh sb="2" eb="4">
      <t>コウスケ</t>
    </rPh>
    <phoneticPr fontId="24"/>
  </si>
  <si>
    <t>本川洋治</t>
    <rPh sb="0" eb="4">
      <t>モトカワヨウジ</t>
    </rPh>
    <phoneticPr fontId="24"/>
  </si>
  <si>
    <t>宮本温子</t>
    <rPh sb="0" eb="2">
      <t>ミヤモト</t>
    </rPh>
    <rPh sb="2" eb="4">
      <t>アツコ</t>
    </rPh>
    <phoneticPr fontId="24"/>
  </si>
  <si>
    <t>増田翔子</t>
    <rPh sb="0" eb="2">
      <t>マスダ</t>
    </rPh>
    <rPh sb="2" eb="4">
      <t>ショウコ</t>
    </rPh>
    <phoneticPr fontId="24"/>
  </si>
  <si>
    <t>玉島　孝</t>
    <rPh sb="0" eb="2">
      <t>タマシマ</t>
    </rPh>
    <rPh sb="3" eb="4">
      <t>タカシ</t>
    </rPh>
    <phoneticPr fontId="24"/>
  </si>
  <si>
    <t>中山雅己</t>
    <rPh sb="0" eb="2">
      <t>ナカヤマ</t>
    </rPh>
    <rPh sb="2" eb="4">
      <t>マサミ</t>
    </rPh>
    <phoneticPr fontId="24"/>
  </si>
  <si>
    <t>玉島豊美</t>
    <rPh sb="0" eb="2">
      <t>タマシマ</t>
    </rPh>
    <rPh sb="2" eb="4">
      <t>トヨミ</t>
    </rPh>
    <phoneticPr fontId="24"/>
  </si>
  <si>
    <t>西坂由香</t>
    <rPh sb="0" eb="2">
      <t>ニシサカ</t>
    </rPh>
    <rPh sb="2" eb="4">
      <t>ユカ</t>
    </rPh>
    <phoneticPr fontId="24"/>
  </si>
  <si>
    <t>高松SSC</t>
    <rPh sb="0" eb="2">
      <t>タカマツ</t>
    </rPh>
    <phoneticPr fontId="24"/>
  </si>
  <si>
    <t>中江貴文</t>
    <rPh sb="0" eb="2">
      <t>ナカエ</t>
    </rPh>
    <rPh sb="2" eb="4">
      <t>タカフミ</t>
    </rPh>
    <phoneticPr fontId="24"/>
  </si>
  <si>
    <t>尾崎　慎</t>
    <rPh sb="0" eb="2">
      <t>オサキ</t>
    </rPh>
    <rPh sb="3" eb="4">
      <t>シン</t>
    </rPh>
    <phoneticPr fontId="24"/>
  </si>
  <si>
    <t>青木雅敬</t>
    <rPh sb="0" eb="2">
      <t>アオキ</t>
    </rPh>
    <rPh sb="2" eb="4">
      <t>マサタカ</t>
    </rPh>
    <phoneticPr fontId="24"/>
  </si>
  <si>
    <t>加地　希</t>
    <rPh sb="0" eb="2">
      <t>カジ</t>
    </rPh>
    <rPh sb="3" eb="4">
      <t>キ</t>
    </rPh>
    <phoneticPr fontId="24"/>
  </si>
  <si>
    <t>竹本和正</t>
    <rPh sb="0" eb="2">
      <t>タケモト</t>
    </rPh>
    <rPh sb="2" eb="4">
      <t>カズマサ</t>
    </rPh>
    <phoneticPr fontId="24"/>
  </si>
  <si>
    <t>ﾄﾖﾀｶﾛｰﾗ高知</t>
    <rPh sb="7" eb="9">
      <t>コウチ</t>
    </rPh>
    <phoneticPr fontId="24"/>
  </si>
  <si>
    <t>吉岡酒男</t>
    <rPh sb="0" eb="3">
      <t>ヨシオカサケ</t>
    </rPh>
    <rPh sb="3" eb="4">
      <t>ダン</t>
    </rPh>
    <phoneticPr fontId="24"/>
  </si>
  <si>
    <t>大石真紀</t>
    <rPh sb="0" eb="2">
      <t>オオイシ</t>
    </rPh>
    <rPh sb="2" eb="4">
      <t>マキ</t>
    </rPh>
    <phoneticPr fontId="24"/>
  </si>
  <si>
    <t>吉岡倫子</t>
    <rPh sb="0" eb="2">
      <t>ヨシオカ</t>
    </rPh>
    <rPh sb="2" eb="4">
      <t>リンコ</t>
    </rPh>
    <phoneticPr fontId="24"/>
  </si>
  <si>
    <t>竹川誠人</t>
    <rPh sb="0" eb="2">
      <t>タケガワ</t>
    </rPh>
    <rPh sb="2" eb="3">
      <t>マコト</t>
    </rPh>
    <rPh sb="3" eb="4">
      <t>ニン</t>
    </rPh>
    <phoneticPr fontId="24"/>
  </si>
  <si>
    <t>村尾隆明</t>
    <rPh sb="0" eb="2">
      <t>ムラオ</t>
    </rPh>
    <rPh sb="2" eb="4">
      <t>タカアキ</t>
    </rPh>
    <phoneticPr fontId="24"/>
  </si>
  <si>
    <t>羽撃隊</t>
    <rPh sb="0" eb="1">
      <t>ハネ</t>
    </rPh>
    <rPh sb="1" eb="2">
      <t>ウ</t>
    </rPh>
    <rPh sb="2" eb="3">
      <t>タイ</t>
    </rPh>
    <phoneticPr fontId="24"/>
  </si>
  <si>
    <t>鎌倉奈緒美</t>
    <rPh sb="0" eb="2">
      <t>カマクラ</t>
    </rPh>
    <rPh sb="2" eb="5">
      <t>ナオミ</t>
    </rPh>
    <phoneticPr fontId="24"/>
  </si>
  <si>
    <t>五郷クラブ</t>
    <rPh sb="0" eb="2">
      <t>ゴゴウ</t>
    </rPh>
    <phoneticPr fontId="24"/>
  </si>
  <si>
    <t>村尾愛美</t>
    <rPh sb="0" eb="2">
      <t>ムラオ</t>
    </rPh>
    <rPh sb="2" eb="4">
      <t>マナミ</t>
    </rPh>
    <phoneticPr fontId="24"/>
  </si>
  <si>
    <t>Ｋ１</t>
    <phoneticPr fontId="2"/>
  </si>
  <si>
    <t>Ｌ１</t>
    <phoneticPr fontId="2"/>
  </si>
  <si>
    <t>15点3ゲーム</t>
    <rPh sb="2" eb="3">
      <t>テン</t>
    </rPh>
    <phoneticPr fontId="2"/>
  </si>
  <si>
    <t>４部　Ｌ</t>
    <phoneticPr fontId="2"/>
  </si>
  <si>
    <t>４部　Ｆ</t>
    <phoneticPr fontId="7"/>
  </si>
  <si>
    <t>４部　Ｅ</t>
    <phoneticPr fontId="7"/>
  </si>
  <si>
    <t>４部　Ｋ</t>
    <phoneticPr fontId="2"/>
  </si>
  <si>
    <t>４部　Ｊ</t>
    <phoneticPr fontId="2"/>
  </si>
  <si>
    <t>４部　Ｄ</t>
    <phoneticPr fontId="7"/>
  </si>
  <si>
    <t>４部　Ｃ</t>
    <phoneticPr fontId="7"/>
  </si>
  <si>
    <t>４部　Ｉ</t>
    <phoneticPr fontId="2"/>
  </si>
  <si>
    <t>４部　Ｈ</t>
    <phoneticPr fontId="2"/>
  </si>
  <si>
    <t>４部　Ｂ</t>
    <phoneticPr fontId="7"/>
  </si>
  <si>
    <t>４部　Ａ</t>
    <phoneticPr fontId="7"/>
  </si>
  <si>
    <t>４部　Ｇ</t>
    <phoneticPr fontId="7"/>
  </si>
  <si>
    <t>１部　Ａ</t>
    <phoneticPr fontId="7"/>
  </si>
  <si>
    <t>１部　Ｃ</t>
    <phoneticPr fontId="7"/>
  </si>
  <si>
    <t>１部　Ｂ</t>
    <phoneticPr fontId="7"/>
  </si>
  <si>
    <t>１部　Ｄ</t>
    <phoneticPr fontId="7"/>
  </si>
  <si>
    <t>２部　Ａ</t>
    <phoneticPr fontId="7"/>
  </si>
  <si>
    <t>２部　Ｃ</t>
    <phoneticPr fontId="7"/>
  </si>
  <si>
    <t>２部　Ｄ</t>
    <phoneticPr fontId="7"/>
  </si>
  <si>
    <t>２部　Ｂ</t>
    <phoneticPr fontId="7"/>
  </si>
  <si>
    <t>３部　Ａ</t>
    <phoneticPr fontId="7"/>
  </si>
  <si>
    <t>３部　Ｂ</t>
    <phoneticPr fontId="7"/>
  </si>
  <si>
    <t>３部　Ｄ</t>
    <phoneticPr fontId="7"/>
  </si>
  <si>
    <t>３部　Ｃ</t>
    <phoneticPr fontId="7"/>
  </si>
  <si>
    <t>Rise BC</t>
  </si>
  <si>
    <t>高松</t>
  </si>
  <si>
    <t>teamあず</t>
  </si>
  <si>
    <t>GRAPE</t>
  </si>
  <si>
    <t>丸亀</t>
  </si>
  <si>
    <t>観音寺</t>
  </si>
  <si>
    <t>Late Riser</t>
  </si>
  <si>
    <t>まるベリー</t>
  </si>
  <si>
    <t>Tail eyes</t>
  </si>
  <si>
    <t>あまくらぶ</t>
  </si>
  <si>
    <t>板野体協</t>
  </si>
  <si>
    <t>Jaco.</t>
  </si>
  <si>
    <t>さぬき市協会</t>
  </si>
  <si>
    <t>紫雲クラブ</t>
  </si>
  <si>
    <t>バックナンバー</t>
  </si>
  <si>
    <t>大塚体協</t>
  </si>
  <si>
    <t>B-Wings</t>
  </si>
  <si>
    <t>ZERO-１</t>
  </si>
  <si>
    <t>川之江クラブ</t>
  </si>
  <si>
    <t>トーヨ</t>
  </si>
  <si>
    <t>club leaf</t>
  </si>
  <si>
    <t>アトラス</t>
  </si>
  <si>
    <t>WBC</t>
  </si>
  <si>
    <t>Sweet Tomato</t>
  </si>
  <si>
    <t>√理羽</t>
  </si>
  <si>
    <t>くにたBC</t>
  </si>
  <si>
    <t>いのもん</t>
  </si>
  <si>
    <t>GoGo's</t>
  </si>
  <si>
    <t>A↗Ringy</t>
  </si>
  <si>
    <t>チームMOMO</t>
  </si>
  <si>
    <t>ラフ愛好会</t>
  </si>
  <si>
    <t>はね会</t>
  </si>
  <si>
    <t>TIE</t>
  </si>
  <si>
    <t>へなちょこかっしーず</t>
  </si>
  <si>
    <t>HOPE</t>
  </si>
  <si>
    <t>ルーズ大野原</t>
  </si>
  <si>
    <t>ﾄﾖﾀｶﾛｰﾗ高知</t>
  </si>
  <si>
    <t>羽撃隊</t>
  </si>
  <si>
    <t>イーグル</t>
  </si>
  <si>
    <t>アスティス</t>
  </si>
  <si>
    <t>NEW WAVE</t>
  </si>
  <si>
    <t>コグレーズ</t>
  </si>
  <si>
    <t>B.C.fight</t>
  </si>
  <si>
    <t>古川裕喜</t>
    <rPh sb="0" eb="2">
      <t>フルカワ</t>
    </rPh>
    <rPh sb="2" eb="3">
      <t>ユウ</t>
    </rPh>
    <rPh sb="3" eb="4">
      <t>キ</t>
    </rPh>
    <phoneticPr fontId="24"/>
  </si>
  <si>
    <t>田邊文子</t>
    <rPh sb="0" eb="2">
      <t>タナベ</t>
    </rPh>
    <rPh sb="2" eb="4">
      <t>フミコ</t>
    </rPh>
    <phoneticPr fontId="24"/>
  </si>
  <si>
    <t>ﾅﾁｭﾗﾙﾊｰﾄ</t>
  </si>
  <si>
    <t>wing</t>
  </si>
  <si>
    <t>ラビット</t>
  </si>
  <si>
    <t>脇太翼</t>
    <rPh sb="0" eb="1">
      <t>ワキ</t>
    </rPh>
    <rPh sb="1" eb="2">
      <t>タイ</t>
    </rPh>
    <rPh sb="2" eb="3">
      <t>ツバサ</t>
    </rPh>
    <phoneticPr fontId="24"/>
  </si>
  <si>
    <t>長原凪沙</t>
    <rPh sb="0" eb="2">
      <t>ナガハラ</t>
    </rPh>
    <rPh sb="2" eb="3">
      <t>ナギ</t>
    </rPh>
    <rPh sb="3" eb="4">
      <t>サ</t>
    </rPh>
    <phoneticPr fontId="24"/>
  </si>
  <si>
    <t>三島高校</t>
    <rPh sb="0" eb="2">
      <t>ミシマ</t>
    </rPh>
    <rPh sb="2" eb="4">
      <t>コウコウ</t>
    </rPh>
    <phoneticPr fontId="24"/>
  </si>
  <si>
    <t>パオーンズ</t>
  </si>
  <si>
    <t>KENT</t>
  </si>
  <si>
    <t>続木正</t>
    <rPh sb="0" eb="2">
      <t>ツヅキ</t>
    </rPh>
    <rPh sb="2" eb="3">
      <t>タダシ</t>
    </rPh>
    <phoneticPr fontId="24"/>
  </si>
  <si>
    <t>谷廣子</t>
    <rPh sb="0" eb="1">
      <t>タニ</t>
    </rPh>
    <rPh sb="1" eb="3">
      <t>ヒロコ</t>
    </rPh>
    <phoneticPr fontId="24"/>
  </si>
  <si>
    <t>中村文滋</t>
    <rPh sb="0" eb="2">
      <t>ナカムラ</t>
    </rPh>
    <rPh sb="2" eb="3">
      <t>ブン</t>
    </rPh>
    <rPh sb="3" eb="4">
      <t>シゲル</t>
    </rPh>
    <phoneticPr fontId="24"/>
  </si>
  <si>
    <t>岩田千秋</t>
    <rPh sb="0" eb="2">
      <t>イワタ</t>
    </rPh>
    <rPh sb="2" eb="4">
      <t>チアキ</t>
    </rPh>
    <phoneticPr fontId="24"/>
  </si>
  <si>
    <t>Begin's</t>
  </si>
  <si>
    <t>レスパース</t>
  </si>
  <si>
    <t>H.N</t>
  </si>
  <si>
    <t>長原正悟</t>
    <rPh sb="0" eb="2">
      <t>ナガハラ</t>
    </rPh>
    <rPh sb="2" eb="3">
      <t>セイ</t>
    </rPh>
    <rPh sb="3" eb="4">
      <t>ゴ</t>
    </rPh>
    <phoneticPr fontId="2"/>
  </si>
  <si>
    <t>藤田佳乃</t>
    <rPh sb="0" eb="2">
      <t>フジタ</t>
    </rPh>
    <rPh sb="2" eb="4">
      <t>ヨシノ</t>
    </rPh>
    <phoneticPr fontId="2"/>
  </si>
  <si>
    <t>酒商ながはら</t>
    <rPh sb="0" eb="1">
      <t>サケ</t>
    </rPh>
    <rPh sb="1" eb="2">
      <t>ショウ</t>
    </rPh>
    <phoneticPr fontId="2"/>
  </si>
  <si>
    <t>三島高校</t>
    <rPh sb="0" eb="2">
      <t>ミシマ</t>
    </rPh>
    <rPh sb="2" eb="4">
      <t>コウコウ</t>
    </rPh>
    <phoneticPr fontId="2"/>
  </si>
  <si>
    <t>四国中央</t>
    <rPh sb="0" eb="2">
      <t>シコク</t>
    </rPh>
    <rPh sb="2" eb="4">
      <t>チュウオウ</t>
    </rPh>
    <phoneticPr fontId="2"/>
  </si>
  <si>
    <t>青木千星</t>
    <rPh sb="0" eb="2">
      <t>アオキ</t>
    </rPh>
    <rPh sb="2" eb="3">
      <t>チ</t>
    </rPh>
    <rPh sb="3" eb="4">
      <t>ホシ</t>
    </rPh>
    <phoneticPr fontId="2"/>
  </si>
  <si>
    <t>ﾊﾐﾝｸﾞﾊﾞｰﾄﾞ</t>
    <phoneticPr fontId="2"/>
  </si>
  <si>
    <t>曽我部雅勝</t>
    <rPh sb="0" eb="3">
      <t>ソガベ</t>
    </rPh>
    <rPh sb="3" eb="5">
      <t>マサカツ</t>
    </rPh>
    <phoneticPr fontId="24"/>
  </si>
  <si>
    <t>Ｉ１</t>
    <phoneticPr fontId="2"/>
  </si>
  <si>
    <t>長谷川 愛</t>
    <rPh sb="0" eb="3">
      <t>ハセガワ</t>
    </rPh>
    <rPh sb="4" eb="5">
      <t>アイ</t>
    </rPh>
    <phoneticPr fontId="24"/>
  </si>
  <si>
    <t>増田麻理恵</t>
    <rPh sb="0" eb="2">
      <t>マスダ</t>
    </rPh>
    <rPh sb="2" eb="5">
      <t>マリエ</t>
    </rPh>
    <phoneticPr fontId="24"/>
  </si>
  <si>
    <t>水鳥軍団</t>
    <rPh sb="0" eb="2">
      <t>ミズトリ</t>
    </rPh>
    <rPh sb="2" eb="4">
      <t>グンダン</t>
    </rPh>
    <phoneticPr fontId="24"/>
  </si>
  <si>
    <t>ｷｹﾝ</t>
    <phoneticPr fontId="23"/>
  </si>
  <si>
    <t>1</t>
    <phoneticPr fontId="23"/>
  </si>
  <si>
    <t>4</t>
    <phoneticPr fontId="23"/>
  </si>
  <si>
    <t>3</t>
    <phoneticPr fontId="23"/>
  </si>
  <si>
    <t>2</t>
    <phoneticPr fontId="23"/>
  </si>
  <si>
    <t>４</t>
    <phoneticPr fontId="23"/>
  </si>
  <si>
    <t>３</t>
    <phoneticPr fontId="23"/>
  </si>
  <si>
    <t>３</t>
    <phoneticPr fontId="23"/>
  </si>
  <si>
    <t>２</t>
    <phoneticPr fontId="23"/>
  </si>
  <si>
    <t>１</t>
    <phoneticPr fontId="23"/>
  </si>
  <si>
    <t>４</t>
    <phoneticPr fontId="23"/>
  </si>
  <si>
    <t>３</t>
    <phoneticPr fontId="23"/>
  </si>
  <si>
    <t>１</t>
    <phoneticPr fontId="23"/>
  </si>
  <si>
    <t>２</t>
    <phoneticPr fontId="23"/>
  </si>
  <si>
    <t>１部 優勝</t>
    <rPh sb="1" eb="2">
      <t>ブ</t>
    </rPh>
    <rPh sb="3" eb="5">
      <t>ユウショウ</t>
    </rPh>
    <phoneticPr fontId="2"/>
  </si>
  <si>
    <t>２部 優勝</t>
    <rPh sb="1" eb="2">
      <t>ブ</t>
    </rPh>
    <rPh sb="3" eb="5">
      <t>ユウショウ</t>
    </rPh>
    <phoneticPr fontId="2"/>
  </si>
  <si>
    <t>３部 優勝</t>
    <rPh sb="1" eb="2">
      <t>ブ</t>
    </rPh>
    <rPh sb="3" eb="5">
      <t>ユウショウ</t>
    </rPh>
    <phoneticPr fontId="2"/>
  </si>
  <si>
    <t>１部 準優勝</t>
    <rPh sb="1" eb="2">
      <t>ブ</t>
    </rPh>
    <rPh sb="3" eb="4">
      <t>ジュン</t>
    </rPh>
    <rPh sb="4" eb="6">
      <t>ユウショウ</t>
    </rPh>
    <phoneticPr fontId="2"/>
  </si>
  <si>
    <t>２部 準優勝</t>
    <rPh sb="1" eb="2">
      <t>ブ</t>
    </rPh>
    <rPh sb="3" eb="4">
      <t>ジュン</t>
    </rPh>
    <rPh sb="4" eb="6">
      <t>ユウショウ</t>
    </rPh>
    <phoneticPr fontId="2"/>
  </si>
  <si>
    <t>３部 準優勝</t>
    <rPh sb="1" eb="2">
      <t>ブ</t>
    </rPh>
    <rPh sb="3" eb="4">
      <t>ジュン</t>
    </rPh>
    <rPh sb="4" eb="6">
      <t>ユウショウ</t>
    </rPh>
    <phoneticPr fontId="2"/>
  </si>
  <si>
    <t>初心者 準優勝</t>
    <rPh sb="0" eb="3">
      <t>ショシンシャ</t>
    </rPh>
    <rPh sb="4" eb="5">
      <t>ジュン</t>
    </rPh>
    <rPh sb="5" eb="7">
      <t>ユウショウ</t>
    </rPh>
    <phoneticPr fontId="7"/>
  </si>
  <si>
    <t>第１2回 四国中央ミックスオープン</t>
    <rPh sb="0" eb="1">
      <t>ダイ</t>
    </rPh>
    <rPh sb="3" eb="4">
      <t>カイ</t>
    </rPh>
    <rPh sb="5" eb="7">
      <t>シコク</t>
    </rPh>
    <rPh sb="7" eb="9">
      <t>チュウオウ</t>
    </rPh>
    <phoneticPr fontId="2"/>
  </si>
  <si>
    <t>H29年7月23日（日）　伊予三島運動公園体育館　参加人数184名</t>
    <rPh sb="3" eb="4">
      <t>ネン</t>
    </rPh>
    <rPh sb="5" eb="6">
      <t>ガツ</t>
    </rPh>
    <rPh sb="8" eb="9">
      <t>ヒ</t>
    </rPh>
    <rPh sb="10" eb="11">
      <t>ヒ</t>
    </rPh>
    <rPh sb="13" eb="17">
      <t>イヨミシマ</t>
    </rPh>
    <rPh sb="17" eb="21">
      <t>ウンドウコウエン</t>
    </rPh>
    <rPh sb="21" eb="24">
      <t>タイイクカン</t>
    </rPh>
    <rPh sb="25" eb="27">
      <t>サンカ</t>
    </rPh>
    <rPh sb="27" eb="29">
      <t>ニンズウ</t>
    </rPh>
    <rPh sb="32" eb="33">
      <t>メイ</t>
    </rPh>
    <phoneticPr fontId="2"/>
  </si>
  <si>
    <t>４部 優勝</t>
    <rPh sb="1" eb="2">
      <t>ブ</t>
    </rPh>
    <rPh sb="3" eb="5">
      <t>ユウショウ</t>
    </rPh>
    <phoneticPr fontId="2"/>
  </si>
  <si>
    <t>以上</t>
    <rPh sb="0" eb="2">
      <t>イジョウ</t>
    </rPh>
    <phoneticPr fontId="2"/>
  </si>
  <si>
    <t>9時過ぎには冷房が効いてきた。</t>
    <rPh sb="1" eb="2">
      <t>ジ</t>
    </rPh>
    <rPh sb="2" eb="3">
      <t>ス</t>
    </rPh>
    <rPh sb="6" eb="8">
      <t>レイボウ</t>
    </rPh>
    <rPh sb="9" eb="10">
      <t>キ</t>
    </rPh>
    <phoneticPr fontId="23"/>
  </si>
  <si>
    <t>１７時半ころに全部完了。1８時前に片付け完了。18時ころに解散。</t>
    <rPh sb="2" eb="3">
      <t>ジ</t>
    </rPh>
    <rPh sb="3" eb="4">
      <t>ハン</t>
    </rPh>
    <rPh sb="7" eb="9">
      <t>ゼンブ</t>
    </rPh>
    <rPh sb="9" eb="11">
      <t>カンリョウ</t>
    </rPh>
    <rPh sb="14" eb="15">
      <t>ジ</t>
    </rPh>
    <rPh sb="15" eb="16">
      <t>マエ</t>
    </rPh>
    <rPh sb="17" eb="19">
      <t>カタヅ</t>
    </rPh>
    <rPh sb="20" eb="22">
      <t>カンリョウ</t>
    </rPh>
    <rPh sb="25" eb="26">
      <t>ジ</t>
    </rPh>
    <rPh sb="29" eb="31">
      <t>カイサン</t>
    </rPh>
    <phoneticPr fontId="2"/>
  </si>
  <si>
    <t>今井、阿部、石村の３名は終日本部専属。（最低必要）</t>
    <rPh sb="0" eb="2">
      <t>イマイ</t>
    </rPh>
    <rPh sb="3" eb="5">
      <t>アベ</t>
    </rPh>
    <rPh sb="6" eb="8">
      <t>イシムラ</t>
    </rPh>
    <rPh sb="10" eb="11">
      <t>メイ</t>
    </rPh>
    <rPh sb="12" eb="14">
      <t>シュウジツ</t>
    </rPh>
    <rPh sb="14" eb="16">
      <t>ホンブ</t>
    </rPh>
    <rPh sb="16" eb="18">
      <t>センゾク</t>
    </rPh>
    <rPh sb="20" eb="22">
      <t>サイテイ</t>
    </rPh>
    <rPh sb="22" eb="24">
      <t>ヒツヨウ</t>
    </rPh>
    <phoneticPr fontId="2"/>
  </si>
  <si>
    <t>朝１試合だけサブアリーナに石川。</t>
    <rPh sb="0" eb="1">
      <t>アサ</t>
    </rPh>
    <rPh sb="2" eb="4">
      <t>シアイ</t>
    </rPh>
    <rPh sb="13" eb="15">
      <t>イシカワ</t>
    </rPh>
    <phoneticPr fontId="2"/>
  </si>
  <si>
    <t>★問題点・課題</t>
    <rPh sb="1" eb="4">
      <t>モンダイテン</t>
    </rPh>
    <rPh sb="5" eb="7">
      <t>カダイ</t>
    </rPh>
    <phoneticPr fontId="2"/>
  </si>
  <si>
    <t>決勝ﾄｰﾅﾒﾝﾄ前までは順調な時間運び。決勝ﾄｰﾅﾒﾝﾄで急に予想以上の時間を要した。</t>
    <rPh sb="0" eb="2">
      <t>ケッショウ</t>
    </rPh>
    <rPh sb="8" eb="9">
      <t>マエ</t>
    </rPh>
    <rPh sb="12" eb="14">
      <t>ジュンチョウ</t>
    </rPh>
    <rPh sb="15" eb="17">
      <t>ジカン</t>
    </rPh>
    <rPh sb="17" eb="18">
      <t>ハコ</t>
    </rPh>
    <rPh sb="20" eb="22">
      <t>ケッショウ</t>
    </rPh>
    <rPh sb="29" eb="30">
      <t>キュウ</t>
    </rPh>
    <rPh sb="31" eb="33">
      <t>ヨソウ</t>
    </rPh>
    <rPh sb="33" eb="35">
      <t>イジョウ</t>
    </rPh>
    <rPh sb="36" eb="38">
      <t>ジカン</t>
    </rPh>
    <rPh sb="39" eb="40">
      <t>ヨウ</t>
    </rPh>
    <phoneticPr fontId="2"/>
  </si>
  <si>
    <t>1試合目線審固定は、ほぼうまくいったと思うが、開会式で何度も念をおしてパンフレットに</t>
    <rPh sb="1" eb="3">
      <t>シアイ</t>
    </rPh>
    <rPh sb="3" eb="4">
      <t>メ</t>
    </rPh>
    <rPh sb="4" eb="6">
      <t>センシン</t>
    </rPh>
    <rPh sb="6" eb="8">
      <t>コテイ</t>
    </rPh>
    <rPh sb="19" eb="20">
      <t>オモ</t>
    </rPh>
    <rPh sb="23" eb="26">
      <t>カイカイシキ</t>
    </rPh>
    <rPh sb="27" eb="29">
      <t>ナンド</t>
    </rPh>
    <rPh sb="30" eb="31">
      <t>ネン</t>
    </rPh>
    <phoneticPr fontId="2"/>
  </si>
  <si>
    <t>記載しているとおりにお願いすると言っても、どこの線審なのか問合せが多くあった。</t>
    <rPh sb="0" eb="2">
      <t>キサイ</t>
    </rPh>
    <rPh sb="11" eb="12">
      <t>ネガ</t>
    </rPh>
    <rPh sb="16" eb="17">
      <t>イ</t>
    </rPh>
    <rPh sb="24" eb="26">
      <t>センシン</t>
    </rPh>
    <rPh sb="29" eb="31">
      <t>トイアワ</t>
    </rPh>
    <rPh sb="33" eb="34">
      <t>オオ</t>
    </rPh>
    <phoneticPr fontId="23"/>
  </si>
  <si>
    <t>コールで線審も言ったほうがよかったのかもしれない。</t>
    <rPh sb="4" eb="6">
      <t>センシン</t>
    </rPh>
    <rPh sb="7" eb="8">
      <t>イ</t>
    </rPh>
    <phoneticPr fontId="23"/>
  </si>
  <si>
    <t>　①トーナメント２つ目以降には、線審要因を5名程度確保しておくことが必要。</t>
    <rPh sb="10" eb="11">
      <t>メ</t>
    </rPh>
    <rPh sb="11" eb="13">
      <t>イコウ</t>
    </rPh>
    <rPh sb="16" eb="18">
      <t>センシン</t>
    </rPh>
    <rPh sb="18" eb="20">
      <t>ヨウイン</t>
    </rPh>
    <rPh sb="22" eb="23">
      <t>メイ</t>
    </rPh>
    <rPh sb="23" eb="25">
      <t>テイド</t>
    </rPh>
    <rPh sb="25" eb="27">
      <t>カクホ</t>
    </rPh>
    <rPh sb="34" eb="36">
      <t>ヒツヨウ</t>
    </rPh>
    <phoneticPr fontId="2"/>
  </si>
  <si>
    <t>　②同じブロックに同じチームが入らないように注意することが必要。</t>
    <rPh sb="2" eb="3">
      <t>オナ</t>
    </rPh>
    <rPh sb="9" eb="10">
      <t>オナ</t>
    </rPh>
    <rPh sb="15" eb="16">
      <t>ハイ</t>
    </rPh>
    <rPh sb="22" eb="24">
      <t>チュウイ</t>
    </rPh>
    <rPh sb="29" eb="31">
      <t>ヒツヨウ</t>
    </rPh>
    <phoneticPr fontId="2"/>
  </si>
  <si>
    <t>市長は所用で来れず、伊藤教育長が来賓挨拶。</t>
    <rPh sb="0" eb="2">
      <t>シチョウ</t>
    </rPh>
    <rPh sb="3" eb="5">
      <t>ショヨウ</t>
    </rPh>
    <rPh sb="6" eb="7">
      <t>コ</t>
    </rPh>
    <rPh sb="10" eb="12">
      <t>イトウ</t>
    </rPh>
    <rPh sb="12" eb="15">
      <t>キョウイクチョウ</t>
    </rPh>
    <rPh sb="16" eb="18">
      <t>ライヒン</t>
    </rPh>
    <rPh sb="18" eb="20">
      <t>アイサツ</t>
    </rPh>
    <phoneticPr fontId="2"/>
  </si>
  <si>
    <t>天気は晴れ。朝から強烈に暑く、8:30から冷房スイッチを入れ、16時までずっと運転。</t>
    <rPh sb="0" eb="2">
      <t>テンキ</t>
    </rPh>
    <rPh sb="3" eb="4">
      <t>ハ</t>
    </rPh>
    <rPh sb="6" eb="7">
      <t>アサ</t>
    </rPh>
    <rPh sb="9" eb="11">
      <t>キョウレツ</t>
    </rPh>
    <rPh sb="12" eb="13">
      <t>アツ</t>
    </rPh>
    <rPh sb="21" eb="23">
      <t>レイボウ</t>
    </rPh>
    <rPh sb="28" eb="29">
      <t>イ</t>
    </rPh>
    <rPh sb="33" eb="34">
      <t>ジ</t>
    </rPh>
    <rPh sb="39" eb="41">
      <t>ウンテン</t>
    </rPh>
    <phoneticPr fontId="2"/>
  </si>
  <si>
    <t>　③４部が多過ぎ。15点3ゲームで１位上がりでも、決勝まで７試合は、慣れていないと</t>
    <rPh sb="3" eb="4">
      <t>ブ</t>
    </rPh>
    <rPh sb="5" eb="7">
      <t>オオス</t>
    </rPh>
    <rPh sb="11" eb="12">
      <t>テン</t>
    </rPh>
    <rPh sb="18" eb="19">
      <t>イ</t>
    </rPh>
    <rPh sb="19" eb="20">
      <t>ア</t>
    </rPh>
    <rPh sb="25" eb="27">
      <t>ケッショウ</t>
    </rPh>
    <rPh sb="30" eb="32">
      <t>シアイ</t>
    </rPh>
    <rPh sb="34" eb="35">
      <t>ナ</t>
    </rPh>
    <phoneticPr fontId="23"/>
  </si>
  <si>
    <t>　　限界を超えてしまう。</t>
    <phoneticPr fontId="23"/>
  </si>
  <si>
    <t>　　５部を追加するなどの対策を行いたい。</t>
    <rPh sb="3" eb="4">
      <t>ブ</t>
    </rPh>
    <rPh sb="5" eb="7">
      <t>ツイカ</t>
    </rPh>
    <rPh sb="12" eb="14">
      <t>タイサク</t>
    </rPh>
    <rPh sb="15" eb="16">
      <t>オコナ</t>
    </rPh>
    <phoneticPr fontId="23"/>
  </si>
  <si>
    <t>サブアリーナは１試合だけ使用。（計画３試合を変更。キケン４チームだったので。）</t>
    <rPh sb="8" eb="10">
      <t>シアイ</t>
    </rPh>
    <rPh sb="12" eb="14">
      <t>シヨウ</t>
    </rPh>
    <rPh sb="16" eb="18">
      <t>ケイカク</t>
    </rPh>
    <rPh sb="19" eb="21">
      <t>シアイ</t>
    </rPh>
    <rPh sb="22" eb="24">
      <t>ヘンコウ</t>
    </rPh>
    <phoneticPr fontId="2"/>
  </si>
  <si>
    <t>サブアリーナは練習用に開放。猛烈に暑い中で練習する人がけっこういた。</t>
    <rPh sb="7" eb="10">
      <t>レンシュウヨウ</t>
    </rPh>
    <rPh sb="11" eb="13">
      <t>カイホウ</t>
    </rPh>
    <rPh sb="14" eb="16">
      <t>モウレツ</t>
    </rPh>
    <rPh sb="17" eb="18">
      <t>アツ</t>
    </rPh>
    <rPh sb="19" eb="20">
      <t>ナカ</t>
    </rPh>
    <rPh sb="21" eb="23">
      <t>レンシュウ</t>
    </rPh>
    <rPh sb="25" eb="26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</si>
</sst>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(&quot;@&quot;)&quot;"/>
    <numFmt numFmtId="177" formatCode="\-"/>
    <numFmt numFmtId="178" formatCode="&quot;&quot;@&quot;位&quot;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標準明朝"/>
      <family val="1"/>
      <charset val="128"/>
    </font>
    <font>
      <sz val="6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36"/>
      <color indexed="8"/>
      <name val="HG丸ｺﾞｼｯｸM-PRO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sz val="16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sz val="22"/>
      <color indexed="8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CFEDF"/>
        <bgColor indexed="64"/>
      </patternFill>
    </fill>
    <fill>
      <patternFill patternType="solid">
        <fgColor theme="8" tint="0.79998168889431442"/>
        <bgColor indexed="64"/>
      </patternFill>
    </fill>
  </fills>
  <borders count="1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 diagonalDown="1">
      <left/>
      <right/>
      <top style="thin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/>
      <bottom/>
      <diagonal style="hair">
        <color indexed="64"/>
      </diagonal>
    </border>
    <border diagonalUp="1" diagonalDown="1">
      <left/>
      <right/>
      <top/>
      <bottom/>
      <diagonal style="hair">
        <color indexed="64"/>
      </diagonal>
    </border>
    <border diagonalUp="1" diagonalDown="1">
      <left/>
      <right style="medium">
        <color indexed="64"/>
      </right>
      <top/>
      <bottom/>
      <diagonal style="hair">
        <color indexed="64"/>
      </diagonal>
    </border>
    <border diagonalUp="1" diagonalDown="1">
      <left/>
      <right/>
      <top style="medium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thin">
        <color indexed="64"/>
      </left>
      <right/>
      <top/>
      <bottom/>
      <diagonal style="hair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</borders>
  <cellStyleXfs count="1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 applyBorder="0"/>
    <xf numFmtId="0" fontId="4" fillId="0" borderId="0"/>
    <xf numFmtId="0" fontId="4" fillId="0" borderId="0">
      <alignment vertical="center"/>
    </xf>
    <xf numFmtId="0" fontId="4" fillId="0" borderId="0"/>
    <xf numFmtId="0" fontId="3" fillId="0" borderId="0" applyBorder="0"/>
    <xf numFmtId="0" fontId="3" fillId="0" borderId="0" applyBorder="0"/>
    <xf numFmtId="0" fontId="22" fillId="0" borderId="0">
      <alignment vertical="center"/>
    </xf>
  </cellStyleXfs>
  <cellXfs count="473">
    <xf numFmtId="0" fontId="0" fillId="0" borderId="0" xfId="0">
      <alignment vertical="center"/>
    </xf>
    <xf numFmtId="0" fontId="10" fillId="2" borderId="0" xfId="5" applyFont="1" applyFill="1" applyAlignment="1">
      <alignment vertical="center"/>
    </xf>
    <xf numFmtId="38" fontId="12" fillId="2" borderId="0" xfId="2" applyFont="1" applyFill="1" applyBorder="1" applyAlignment="1">
      <alignment horizontal="right" vertical="center" shrinkToFit="1"/>
    </xf>
    <xf numFmtId="38" fontId="12" fillId="2" borderId="1" xfId="2" applyFont="1" applyFill="1" applyBorder="1" applyAlignment="1">
      <alignment horizontal="right" vertical="center" shrinkToFit="1"/>
    </xf>
    <xf numFmtId="38" fontId="12" fillId="2" borderId="2" xfId="2" applyFont="1" applyFill="1" applyBorder="1" applyAlignment="1">
      <alignment horizontal="right" vertical="center" shrinkToFit="1"/>
    </xf>
    <xf numFmtId="38" fontId="11" fillId="2" borderId="0" xfId="2" applyFont="1" applyFill="1" applyBorder="1" applyAlignment="1">
      <alignment horizontal="center" shrinkToFit="1"/>
    </xf>
    <xf numFmtId="38" fontId="12" fillId="2" borderId="4" xfId="2" applyFont="1" applyFill="1" applyBorder="1" applyAlignment="1">
      <alignment horizontal="right" vertical="center" shrinkToFit="1"/>
    </xf>
    <xf numFmtId="177" fontId="11" fillId="2" borderId="0" xfId="5" applyNumberFormat="1" applyFont="1" applyFill="1" applyBorder="1" applyAlignment="1">
      <alignment horizontal="right" vertical="center" shrinkToFit="1"/>
    </xf>
    <xf numFmtId="0" fontId="11" fillId="2" borderId="12" xfId="5" applyFont="1" applyFill="1" applyBorder="1" applyAlignment="1">
      <alignment horizontal="center" shrinkToFit="1"/>
    </xf>
    <xf numFmtId="0" fontId="11" fillId="2" borderId="11" xfId="5" applyFont="1" applyFill="1" applyBorder="1" applyAlignment="1">
      <alignment horizontal="center" shrinkToFit="1"/>
    </xf>
    <xf numFmtId="0" fontId="11" fillId="2" borderId="13" xfId="5" applyFont="1" applyFill="1" applyBorder="1" applyAlignment="1">
      <alignment horizontal="center" shrinkToFit="1"/>
    </xf>
    <xf numFmtId="38" fontId="11" fillId="2" borderId="15" xfId="5" applyNumberFormat="1" applyFont="1" applyFill="1" applyBorder="1" applyAlignment="1">
      <alignment horizontal="center" shrinkToFit="1"/>
    </xf>
    <xf numFmtId="38" fontId="11" fillId="2" borderId="16" xfId="2" applyFont="1" applyFill="1" applyBorder="1" applyAlignment="1">
      <alignment horizontal="center" shrinkToFit="1"/>
    </xf>
    <xf numFmtId="0" fontId="11" fillId="2" borderId="18" xfId="5" applyFont="1" applyFill="1" applyBorder="1" applyAlignment="1">
      <alignment horizontal="center" shrinkToFit="1"/>
    </xf>
    <xf numFmtId="0" fontId="11" fillId="2" borderId="15" xfId="5" applyFont="1" applyFill="1" applyBorder="1" applyAlignment="1">
      <alignment horizontal="center" shrinkToFit="1"/>
    </xf>
    <xf numFmtId="0" fontId="11" fillId="2" borderId="0" xfId="5" applyFont="1" applyFill="1" applyBorder="1" applyAlignment="1">
      <alignment horizontal="center" shrinkToFit="1"/>
    </xf>
    <xf numFmtId="0" fontId="11" fillId="2" borderId="16" xfId="5" applyFont="1" applyFill="1" applyBorder="1" applyAlignment="1">
      <alignment horizontal="center" shrinkToFit="1"/>
    </xf>
    <xf numFmtId="177" fontId="11" fillId="2" borderId="2" xfId="5" applyNumberFormat="1" applyFont="1" applyFill="1" applyBorder="1" applyAlignment="1">
      <alignment horizontal="right" vertical="center" shrinkToFit="1"/>
    </xf>
    <xf numFmtId="0" fontId="11" fillId="2" borderId="14" xfId="5" applyFont="1" applyFill="1" applyBorder="1" applyAlignment="1">
      <alignment horizontal="right" vertical="center" shrinkToFit="1"/>
    </xf>
    <xf numFmtId="0" fontId="11" fillId="2" borderId="3" xfId="5" applyFont="1" applyFill="1" applyBorder="1" applyAlignment="1">
      <alignment horizontal="right" vertical="center" shrinkToFit="1"/>
    </xf>
    <xf numFmtId="0" fontId="11" fillId="2" borderId="8" xfId="5" applyFont="1" applyFill="1" applyBorder="1" applyAlignment="1">
      <alignment horizontal="right" vertical="center" shrinkToFit="1"/>
    </xf>
    <xf numFmtId="0" fontId="11" fillId="2" borderId="5" xfId="5" applyFont="1" applyFill="1" applyBorder="1" applyAlignment="1">
      <alignment horizontal="right" vertical="center" shrinkToFit="1"/>
    </xf>
    <xf numFmtId="0" fontId="11" fillId="2" borderId="9" xfId="5" applyFont="1" applyFill="1" applyBorder="1" applyAlignment="1">
      <alignment horizontal="right" vertical="center" shrinkToFit="1"/>
    </xf>
    <xf numFmtId="177" fontId="11" fillId="2" borderId="10" xfId="5" applyNumberFormat="1" applyFont="1" applyFill="1" applyBorder="1" applyAlignment="1">
      <alignment horizontal="right" vertical="center" shrinkToFit="1"/>
    </xf>
    <xf numFmtId="0" fontId="11" fillId="3" borderId="21" xfId="5" applyFont="1" applyFill="1" applyBorder="1" applyAlignment="1">
      <alignment horizontal="right" vertical="center" shrinkToFit="1"/>
    </xf>
    <xf numFmtId="0" fontId="11" fillId="3" borderId="23" xfId="5" applyFont="1" applyFill="1" applyBorder="1" applyAlignment="1">
      <alignment horizontal="right" vertical="center" shrinkToFit="1"/>
    </xf>
    <xf numFmtId="0" fontId="11" fillId="2" borderId="21" xfId="5" applyFont="1" applyFill="1" applyBorder="1" applyAlignment="1">
      <alignment horizontal="right" vertical="center" shrinkToFit="1"/>
    </xf>
    <xf numFmtId="0" fontId="11" fillId="2" borderId="23" xfId="5" applyFont="1" applyFill="1" applyBorder="1" applyAlignment="1">
      <alignment horizontal="right" vertical="center" shrinkToFit="1"/>
    </xf>
    <xf numFmtId="177" fontId="11" fillId="2" borderId="21" xfId="5" applyNumberFormat="1" applyFont="1" applyFill="1" applyBorder="1" applyAlignment="1">
      <alignment horizontal="right" vertical="center" shrinkToFit="1"/>
    </xf>
    <xf numFmtId="0" fontId="11" fillId="2" borderId="22" xfId="5" applyFont="1" applyFill="1" applyBorder="1" applyAlignment="1">
      <alignment horizontal="right" vertical="center" shrinkToFit="1"/>
    </xf>
    <xf numFmtId="0" fontId="11" fillId="3" borderId="0" xfId="5" applyFont="1" applyFill="1" applyBorder="1" applyAlignment="1">
      <alignment horizontal="right" vertical="center" shrinkToFit="1"/>
    </xf>
    <xf numFmtId="0" fontId="11" fillId="3" borderId="8" xfId="5" applyFont="1" applyFill="1" applyBorder="1" applyAlignment="1">
      <alignment horizontal="right" vertical="center" shrinkToFit="1"/>
    </xf>
    <xf numFmtId="0" fontId="11" fillId="3" borderId="0" xfId="5" quotePrefix="1" applyNumberFormat="1" applyFont="1" applyFill="1" applyBorder="1" applyAlignment="1">
      <alignment horizontal="right" vertical="center" shrinkToFit="1"/>
    </xf>
    <xf numFmtId="177" fontId="11" fillId="2" borderId="24" xfId="5" applyNumberFormat="1" applyFont="1" applyFill="1" applyBorder="1" applyAlignment="1">
      <alignment horizontal="right" vertical="center" shrinkToFit="1"/>
    </xf>
    <xf numFmtId="0" fontId="11" fillId="3" borderId="28" xfId="5" applyFont="1" applyFill="1" applyBorder="1" applyAlignment="1">
      <alignment horizontal="right" vertical="center" shrinkToFit="1"/>
    </xf>
    <xf numFmtId="0" fontId="11" fillId="3" borderId="24" xfId="5" applyFont="1" applyFill="1" applyBorder="1" applyAlignment="1">
      <alignment horizontal="right" vertical="center" shrinkToFit="1"/>
    </xf>
    <xf numFmtId="0" fontId="1" fillId="4" borderId="0" xfId="9" applyFont="1" applyFill="1" applyAlignment="1">
      <alignment vertical="center"/>
    </xf>
    <xf numFmtId="0" fontId="21" fillId="4" borderId="0" xfId="9" applyFont="1" applyFill="1" applyBorder="1" applyAlignment="1">
      <alignment vertical="center" shrinkToFit="1"/>
    </xf>
    <xf numFmtId="0" fontId="17" fillId="4" borderId="0" xfId="9" applyFont="1" applyFill="1" applyAlignment="1">
      <alignment horizontal="left" vertical="center"/>
    </xf>
    <xf numFmtId="0" fontId="11" fillId="2" borderId="19" xfId="5" applyFont="1" applyFill="1" applyBorder="1" applyAlignment="1">
      <alignment horizontal="center" shrinkToFit="1"/>
    </xf>
    <xf numFmtId="0" fontId="11" fillId="2" borderId="17" xfId="5" applyFont="1" applyFill="1" applyBorder="1" applyAlignment="1">
      <alignment horizontal="center" shrinkToFit="1"/>
    </xf>
    <xf numFmtId="0" fontId="11" fillId="2" borderId="10" xfId="5" applyFont="1" applyFill="1" applyBorder="1" applyAlignment="1">
      <alignment horizontal="right" vertical="center" shrinkToFit="1"/>
    </xf>
    <xf numFmtId="0" fontId="11" fillId="2" borderId="0" xfId="5" applyFont="1" applyFill="1" applyBorder="1" applyAlignment="1">
      <alignment horizontal="right" vertical="center" shrinkToFit="1"/>
    </xf>
    <xf numFmtId="0" fontId="11" fillId="2" borderId="2" xfId="5" applyFont="1" applyFill="1" applyBorder="1" applyAlignment="1">
      <alignment horizontal="right" vertical="center" shrinkToFit="1"/>
    </xf>
    <xf numFmtId="0" fontId="13" fillId="4" borderId="0" xfId="9" applyFont="1" applyFill="1" applyBorder="1" applyAlignment="1">
      <alignment horizontal="center" vertical="center" shrinkToFit="1"/>
    </xf>
    <xf numFmtId="38" fontId="13" fillId="4" borderId="0" xfId="9" applyNumberFormat="1" applyFont="1" applyFill="1" applyBorder="1" applyAlignment="1">
      <alignment horizontal="center" vertical="center" shrinkToFit="1"/>
    </xf>
    <xf numFmtId="0" fontId="15" fillId="4" borderId="112" xfId="9" applyFont="1" applyFill="1" applyBorder="1" applyAlignment="1">
      <alignment vertical="center"/>
    </xf>
    <xf numFmtId="0" fontId="15" fillId="4" borderId="41" xfId="9" applyFont="1" applyFill="1" applyBorder="1" applyAlignment="1">
      <alignment vertical="center"/>
    </xf>
    <xf numFmtId="0" fontId="19" fillId="4" borderId="20" xfId="9" applyFont="1" applyFill="1" applyBorder="1" applyAlignment="1">
      <alignment vertical="center" shrinkToFit="1"/>
    </xf>
    <xf numFmtId="176" fontId="19" fillId="4" borderId="10" xfId="9" applyNumberFormat="1" applyFont="1" applyFill="1" applyBorder="1" applyAlignment="1">
      <alignment vertical="center" shrinkToFit="1"/>
    </xf>
    <xf numFmtId="0" fontId="19" fillId="4" borderId="5" xfId="9" applyFont="1" applyFill="1" applyBorder="1" applyAlignment="1">
      <alignment vertical="center" shrinkToFit="1"/>
    </xf>
    <xf numFmtId="176" fontId="19" fillId="4" borderId="0" xfId="9" applyNumberFormat="1" applyFont="1" applyFill="1" applyBorder="1" applyAlignment="1">
      <alignment vertical="center" shrinkToFit="1"/>
    </xf>
    <xf numFmtId="0" fontId="19" fillId="4" borderId="3" xfId="9" applyFont="1" applyFill="1" applyBorder="1" applyAlignment="1">
      <alignment vertical="center" shrinkToFit="1"/>
    </xf>
    <xf numFmtId="0" fontId="19" fillId="4" borderId="2" xfId="9" applyNumberFormat="1" applyFont="1" applyFill="1" applyBorder="1" applyAlignment="1">
      <alignment horizontal="center" vertical="center" shrinkToFit="1"/>
    </xf>
    <xf numFmtId="0" fontId="19" fillId="4" borderId="22" xfId="9" applyFont="1" applyFill="1" applyBorder="1" applyAlignment="1">
      <alignment vertical="center" shrinkToFit="1"/>
    </xf>
    <xf numFmtId="0" fontId="19" fillId="4" borderId="21" xfId="9" applyNumberFormat="1" applyFont="1" applyFill="1" applyBorder="1" applyAlignment="1">
      <alignment horizontal="center" vertical="center" shrinkToFit="1"/>
    </xf>
    <xf numFmtId="0" fontId="13" fillId="4" borderId="0" xfId="9" applyFont="1" applyFill="1" applyBorder="1" applyAlignment="1">
      <alignment horizontal="left" vertical="center" shrinkToFit="1"/>
    </xf>
    <xf numFmtId="0" fontId="18" fillId="4" borderId="0" xfId="9" applyFont="1" applyFill="1" applyBorder="1" applyAlignment="1">
      <alignment horizontal="left" vertical="center" shrinkToFit="1"/>
    </xf>
    <xf numFmtId="0" fontId="13" fillId="4" borderId="0" xfId="9" applyFont="1" applyFill="1" applyAlignment="1">
      <alignment vertical="center" shrinkToFit="1"/>
    </xf>
    <xf numFmtId="0" fontId="13" fillId="4" borderId="0" xfId="9" applyFont="1" applyFill="1" applyBorder="1" applyAlignment="1">
      <alignment vertical="center" shrinkToFit="1"/>
    </xf>
    <xf numFmtId="0" fontId="13" fillId="4" borderId="0" xfId="9" applyFont="1" applyFill="1" applyBorder="1" applyAlignment="1">
      <alignment horizontal="center" vertical="center"/>
    </xf>
    <xf numFmtId="0" fontId="15" fillId="4" borderId="0" xfId="9" applyFont="1" applyFill="1" applyBorder="1" applyAlignment="1">
      <alignment vertical="center"/>
    </xf>
    <xf numFmtId="0" fontId="13" fillId="4" borderId="0" xfId="9" applyFont="1" applyFill="1" applyBorder="1" applyAlignment="1">
      <alignment vertical="center"/>
    </xf>
    <xf numFmtId="0" fontId="1" fillId="4" borderId="0" xfId="9" applyFont="1" applyFill="1" applyBorder="1" applyAlignment="1">
      <alignment vertical="center"/>
    </xf>
    <xf numFmtId="0" fontId="13" fillId="4" borderId="8" xfId="9" applyFont="1" applyFill="1" applyBorder="1" applyAlignment="1">
      <alignment vertical="center" shrinkToFit="1"/>
    </xf>
    <xf numFmtId="0" fontId="13" fillId="4" borderId="39" xfId="9" applyFont="1" applyFill="1" applyBorder="1" applyAlignment="1">
      <alignment vertical="center" shrinkToFit="1"/>
    </xf>
    <xf numFmtId="0" fontId="13" fillId="4" borderId="10" xfId="9" applyFont="1" applyFill="1" applyBorder="1" applyAlignment="1">
      <alignment vertical="center" shrinkToFit="1"/>
    </xf>
    <xf numFmtId="0" fontId="15" fillId="4" borderId="0" xfId="9" applyFont="1" applyFill="1" applyBorder="1" applyAlignment="1">
      <alignment vertical="center" shrinkToFit="1"/>
    </xf>
    <xf numFmtId="0" fontId="17" fillId="4" borderId="0" xfId="9" applyFont="1" applyFill="1" applyBorder="1" applyAlignment="1">
      <alignment horizontal="left" vertical="center"/>
    </xf>
    <xf numFmtId="0" fontId="19" fillId="4" borderId="5" xfId="9" applyFont="1" applyFill="1" applyBorder="1" applyAlignment="1">
      <alignment horizontal="left" vertical="center" shrinkToFit="1"/>
    </xf>
    <xf numFmtId="178" fontId="1" fillId="4" borderId="0" xfId="9" applyNumberFormat="1" applyFont="1" applyFill="1" applyBorder="1" applyAlignment="1">
      <alignment vertical="center" shrinkToFit="1"/>
    </xf>
    <xf numFmtId="0" fontId="19" fillId="4" borderId="38" xfId="9" applyFont="1" applyFill="1" applyBorder="1" applyAlignment="1">
      <alignment horizontal="left" vertical="center" shrinkToFit="1"/>
    </xf>
    <xf numFmtId="176" fontId="19" fillId="4" borderId="24" xfId="9" applyNumberFormat="1" applyFont="1" applyFill="1" applyBorder="1" applyAlignment="1">
      <alignment vertical="center" shrinkToFit="1"/>
    </xf>
    <xf numFmtId="0" fontId="19" fillId="4" borderId="0" xfId="9" applyNumberFormat="1" applyFont="1" applyFill="1" applyBorder="1" applyAlignment="1">
      <alignment horizontal="center" vertical="center" shrinkToFit="1"/>
    </xf>
    <xf numFmtId="38" fontId="15" fillId="4" borderId="0" xfId="2" applyFont="1" applyFill="1" applyBorder="1" applyAlignment="1">
      <alignment horizontal="right" vertical="center" shrinkToFit="1"/>
    </xf>
    <xf numFmtId="0" fontId="19" fillId="4" borderId="0" xfId="9" applyFont="1" applyFill="1" applyAlignment="1">
      <alignment vertical="center"/>
    </xf>
    <xf numFmtId="38" fontId="19" fillId="4" borderId="10" xfId="1" applyFont="1" applyFill="1" applyBorder="1" applyAlignment="1">
      <alignment vertical="center" shrinkToFit="1"/>
    </xf>
    <xf numFmtId="176" fontId="13" fillId="4" borderId="0" xfId="9" applyNumberFormat="1" applyFont="1" applyFill="1" applyBorder="1" applyAlignment="1">
      <alignment vertical="center" shrinkToFit="1"/>
    </xf>
    <xf numFmtId="0" fontId="15" fillId="4" borderId="0" xfId="9" applyFont="1" applyFill="1" applyBorder="1" applyAlignment="1">
      <alignment horizontal="left" vertical="top" shrinkToFit="1"/>
    </xf>
    <xf numFmtId="177" fontId="15" fillId="4" borderId="0" xfId="9" applyNumberFormat="1" applyFont="1" applyFill="1" applyBorder="1" applyAlignment="1">
      <alignment horizontal="left" vertical="top" shrinkToFit="1"/>
    </xf>
    <xf numFmtId="178" fontId="1" fillId="4" borderId="67" xfId="9" applyNumberFormat="1" applyFont="1" applyFill="1" applyBorder="1" applyAlignment="1">
      <alignment horizontal="center" vertical="center" shrinkToFit="1"/>
    </xf>
    <xf numFmtId="0" fontId="1" fillId="4" borderId="66" xfId="9" applyFont="1" applyFill="1" applyBorder="1" applyAlignment="1">
      <alignment vertical="center"/>
    </xf>
    <xf numFmtId="0" fontId="17" fillId="4" borderId="66" xfId="9" applyFont="1" applyFill="1" applyBorder="1" applyAlignment="1">
      <alignment horizontal="left" vertical="center"/>
    </xf>
    <xf numFmtId="0" fontId="18" fillId="4" borderId="0" xfId="9" applyFont="1" applyFill="1" applyBorder="1" applyAlignment="1">
      <alignment horizontal="left" vertical="center"/>
    </xf>
    <xf numFmtId="0" fontId="18" fillId="4" borderId="0" xfId="9" applyFont="1" applyFill="1" applyAlignment="1">
      <alignment horizontal="left" vertical="center"/>
    </xf>
    <xf numFmtId="38" fontId="19" fillId="4" borderId="0" xfId="1" applyFont="1" applyFill="1" applyBorder="1" applyAlignment="1">
      <alignment vertical="center" shrinkToFit="1"/>
    </xf>
    <xf numFmtId="178" fontId="1" fillId="4" borderId="0" xfId="9" applyNumberFormat="1" applyFont="1" applyFill="1" applyBorder="1" applyAlignment="1">
      <alignment horizontal="center" vertical="center" shrinkToFit="1"/>
    </xf>
    <xf numFmtId="38" fontId="9" fillId="2" borderId="5" xfId="2" applyFont="1" applyFill="1" applyBorder="1" applyAlignment="1">
      <alignment horizontal="right" vertical="center" shrinkToFit="1"/>
    </xf>
    <xf numFmtId="38" fontId="9" fillId="2" borderId="0" xfId="2" applyFont="1" applyFill="1" applyBorder="1" applyAlignment="1">
      <alignment horizontal="right" vertical="center" shrinkToFit="1"/>
    </xf>
    <xf numFmtId="38" fontId="9" fillId="2" borderId="3" xfId="2" applyFont="1" applyFill="1" applyBorder="1" applyAlignment="1">
      <alignment horizontal="right" vertical="center" shrinkToFit="1"/>
    </xf>
    <xf numFmtId="38" fontId="9" fillId="2" borderId="2" xfId="2" applyFont="1" applyFill="1" applyBorder="1" applyAlignment="1">
      <alignment horizontal="right" vertical="center" shrinkToFit="1"/>
    </xf>
    <xf numFmtId="0" fontId="1" fillId="2" borderId="0" xfId="5" applyFont="1" applyFill="1" applyAlignment="1">
      <alignment vertical="center"/>
    </xf>
    <xf numFmtId="0" fontId="13" fillId="2" borderId="27" xfId="5" applyFont="1" applyFill="1" applyBorder="1" applyAlignment="1">
      <alignment horizontal="center" shrinkToFit="1"/>
    </xf>
    <xf numFmtId="0" fontId="13" fillId="2" borderId="25" xfId="5" applyFont="1" applyFill="1" applyBorder="1" applyAlignment="1">
      <alignment horizontal="center" shrinkToFit="1"/>
    </xf>
    <xf numFmtId="0" fontId="13" fillId="2" borderId="26" xfId="5" applyFont="1" applyFill="1" applyBorder="1" applyAlignment="1">
      <alignment horizontal="center" shrinkToFit="1"/>
    </xf>
    <xf numFmtId="0" fontId="13" fillId="4" borderId="23" xfId="9" applyFont="1" applyFill="1" applyBorder="1" applyAlignment="1">
      <alignment vertical="center" shrinkToFit="1"/>
    </xf>
    <xf numFmtId="0" fontId="13" fillId="4" borderId="21" xfId="9" applyFont="1" applyFill="1" applyBorder="1" applyAlignment="1">
      <alignment vertical="center" shrinkToFit="1"/>
    </xf>
    <xf numFmtId="0" fontId="13" fillId="6" borderId="114" xfId="9" applyFont="1" applyFill="1" applyBorder="1" applyAlignment="1">
      <alignment vertical="center" shrinkToFit="1"/>
    </xf>
    <xf numFmtId="0" fontId="13" fillId="6" borderId="110" xfId="9" applyFont="1" applyFill="1" applyBorder="1" applyAlignment="1">
      <alignment vertical="center" shrinkToFit="1"/>
    </xf>
    <xf numFmtId="0" fontId="13" fillId="6" borderId="115" xfId="9" applyFont="1" applyFill="1" applyBorder="1" applyAlignment="1">
      <alignment vertical="center" shrinkToFit="1"/>
    </xf>
    <xf numFmtId="0" fontId="13" fillId="6" borderId="111" xfId="9" applyFont="1" applyFill="1" applyBorder="1" applyAlignment="1">
      <alignment vertical="center" shrinkToFit="1"/>
    </xf>
    <xf numFmtId="0" fontId="13" fillId="6" borderId="112" xfId="9" applyFont="1" applyFill="1" applyBorder="1" applyAlignment="1">
      <alignment vertical="center" shrinkToFit="1"/>
    </xf>
    <xf numFmtId="0" fontId="13" fillId="6" borderId="113" xfId="9" applyFont="1" applyFill="1" applyBorder="1" applyAlignment="1">
      <alignment vertical="center" shrinkToFit="1"/>
    </xf>
    <xf numFmtId="0" fontId="13" fillId="4" borderId="110" xfId="9" applyFont="1" applyFill="1" applyBorder="1" applyAlignment="1">
      <alignment vertical="center" shrinkToFit="1"/>
    </xf>
    <xf numFmtId="0" fontId="13" fillId="4" borderId="115" xfId="9" applyFont="1" applyFill="1" applyBorder="1" applyAlignment="1">
      <alignment vertical="center" shrinkToFit="1"/>
    </xf>
    <xf numFmtId="0" fontId="13" fillId="6" borderId="0" xfId="9" applyFont="1" applyFill="1" applyBorder="1" applyAlignment="1">
      <alignment vertical="center" shrinkToFit="1"/>
    </xf>
    <xf numFmtId="0" fontId="13" fillId="6" borderId="32" xfId="9" applyFont="1" applyFill="1" applyBorder="1" applyAlignment="1">
      <alignment vertical="center" shrinkToFit="1"/>
    </xf>
    <xf numFmtId="0" fontId="13" fillId="4" borderId="9" xfId="9" applyFont="1" applyFill="1" applyBorder="1" applyAlignment="1">
      <alignment vertical="center" shrinkToFit="1"/>
    </xf>
    <xf numFmtId="0" fontId="13" fillId="4" borderId="33" xfId="9" applyFont="1" applyFill="1" applyBorder="1" applyAlignment="1">
      <alignment vertical="center" shrinkToFit="1"/>
    </xf>
    <xf numFmtId="0" fontId="13" fillId="4" borderId="112" xfId="9" applyFont="1" applyFill="1" applyBorder="1" applyAlignment="1">
      <alignment vertical="center" shrinkToFit="1"/>
    </xf>
    <xf numFmtId="0" fontId="13" fillId="4" borderId="113" xfId="9" applyFont="1" applyFill="1" applyBorder="1" applyAlignment="1">
      <alignment vertical="center" shrinkToFit="1"/>
    </xf>
    <xf numFmtId="0" fontId="13" fillId="4" borderId="32" xfId="9" applyFont="1" applyFill="1" applyBorder="1" applyAlignment="1">
      <alignment vertical="center" shrinkToFit="1"/>
    </xf>
    <xf numFmtId="0" fontId="13" fillId="4" borderId="32" xfId="9" applyFont="1" applyFill="1" applyBorder="1" applyAlignment="1">
      <alignment horizontal="left" vertical="center" shrinkToFit="1"/>
    </xf>
    <xf numFmtId="0" fontId="13" fillId="4" borderId="21" xfId="9" applyFont="1" applyFill="1" applyBorder="1" applyAlignment="1">
      <alignment horizontal="left" vertical="center" shrinkToFit="1"/>
    </xf>
    <xf numFmtId="0" fontId="13" fillId="4" borderId="34" xfId="9" applyFont="1" applyFill="1" applyBorder="1" applyAlignment="1">
      <alignment horizontal="left" vertical="center" shrinkToFit="1"/>
    </xf>
    <xf numFmtId="0" fontId="13" fillId="4" borderId="114" xfId="9" applyFont="1" applyFill="1" applyBorder="1" applyAlignment="1">
      <alignment vertical="center" shrinkToFit="1"/>
    </xf>
    <xf numFmtId="0" fontId="13" fillId="4" borderId="0" xfId="9" applyFont="1" applyFill="1" applyBorder="1" applyAlignment="1">
      <alignment horizontal="right" vertical="center" shrinkToFit="1"/>
    </xf>
    <xf numFmtId="0" fontId="13" fillId="4" borderId="10" xfId="9" applyFont="1" applyFill="1" applyBorder="1" applyAlignment="1">
      <alignment horizontal="right" vertical="center" shrinkToFit="1"/>
    </xf>
    <xf numFmtId="38" fontId="13" fillId="4" borderId="0" xfId="9" applyNumberFormat="1" applyFont="1" applyFill="1" applyBorder="1" applyAlignment="1">
      <alignment horizontal="right" vertical="center" shrinkToFit="1"/>
    </xf>
    <xf numFmtId="0" fontId="13" fillId="4" borderId="0" xfId="9" applyFont="1" applyFill="1" applyAlignment="1">
      <alignment horizontal="right" vertical="center" shrinkToFit="1"/>
    </xf>
    <xf numFmtId="0" fontId="13" fillId="4" borderId="32" xfId="9" applyFont="1" applyFill="1" applyBorder="1" applyAlignment="1">
      <alignment horizontal="right" vertical="center" shrinkToFit="1"/>
    </xf>
    <xf numFmtId="0" fontId="13" fillId="4" borderId="21" xfId="9" applyFont="1" applyFill="1" applyBorder="1" applyAlignment="1">
      <alignment horizontal="right" vertical="center" shrinkToFit="1"/>
    </xf>
    <xf numFmtId="0" fontId="13" fillId="4" borderId="34" xfId="9" applyFont="1" applyFill="1" applyBorder="1" applyAlignment="1">
      <alignment horizontal="right" vertical="center" shrinkToFit="1"/>
    </xf>
    <xf numFmtId="0" fontId="13" fillId="4" borderId="0" xfId="9" applyFont="1" applyFill="1" applyAlignment="1">
      <alignment horizontal="left" vertical="center" shrinkToFit="1"/>
    </xf>
    <xf numFmtId="38" fontId="15" fillId="4" borderId="0" xfId="9" applyNumberFormat="1" applyFont="1" applyFill="1" applyBorder="1" applyAlignment="1">
      <alignment horizontal="center" vertical="center" shrinkToFit="1"/>
    </xf>
    <xf numFmtId="0" fontId="15" fillId="4" borderId="10" xfId="9" applyFont="1" applyFill="1" applyBorder="1" applyAlignment="1">
      <alignment vertical="center" shrinkToFit="1"/>
    </xf>
    <xf numFmtId="0" fontId="15" fillId="4" borderId="0" xfId="9" applyFont="1" applyFill="1" applyAlignment="1">
      <alignment vertical="center"/>
    </xf>
    <xf numFmtId="0" fontId="19" fillId="4" borderId="43" xfId="9" applyFont="1" applyFill="1" applyBorder="1" applyAlignment="1">
      <alignment horizontal="center" vertical="center" shrinkToFit="1"/>
    </xf>
    <xf numFmtId="38" fontId="19" fillId="4" borderId="7" xfId="2" applyFont="1" applyFill="1" applyBorder="1" applyAlignment="1">
      <alignment horizontal="center" vertical="center" shrinkToFit="1"/>
    </xf>
    <xf numFmtId="0" fontId="19" fillId="4" borderId="50" xfId="9" applyFont="1" applyFill="1" applyBorder="1" applyAlignment="1">
      <alignment horizontal="center" vertical="center" shrinkToFit="1"/>
    </xf>
    <xf numFmtId="38" fontId="19" fillId="4" borderId="51" xfId="2" applyFont="1" applyFill="1" applyBorder="1" applyAlignment="1">
      <alignment horizontal="center" vertical="center" shrinkToFit="1"/>
    </xf>
    <xf numFmtId="0" fontId="19" fillId="4" borderId="54" xfId="9" applyFont="1" applyFill="1" applyBorder="1" applyAlignment="1">
      <alignment horizontal="center" vertical="center" shrinkToFit="1"/>
    </xf>
    <xf numFmtId="38" fontId="19" fillId="4" borderId="55" xfId="2" applyFont="1" applyFill="1" applyBorder="1" applyAlignment="1">
      <alignment horizontal="center" vertical="center" shrinkToFit="1"/>
    </xf>
    <xf numFmtId="0" fontId="19" fillId="4" borderId="56" xfId="9" applyFont="1" applyFill="1" applyBorder="1" applyAlignment="1">
      <alignment horizontal="center" vertical="center" shrinkToFit="1"/>
    </xf>
    <xf numFmtId="38" fontId="19" fillId="4" borderId="57" xfId="2" applyFont="1" applyFill="1" applyBorder="1" applyAlignment="1">
      <alignment horizontal="center" vertical="center" shrinkToFit="1"/>
    </xf>
    <xf numFmtId="0" fontId="19" fillId="4" borderId="52" xfId="9" applyFont="1" applyFill="1" applyBorder="1" applyAlignment="1">
      <alignment horizontal="center" vertical="center" shrinkToFit="1"/>
    </xf>
    <xf numFmtId="38" fontId="19" fillId="4" borderId="53" xfId="2" applyFont="1" applyFill="1" applyBorder="1" applyAlignment="1">
      <alignment horizontal="center" vertical="center" shrinkToFit="1"/>
    </xf>
    <xf numFmtId="0" fontId="19" fillId="4" borderId="58" xfId="9" applyFont="1" applyFill="1" applyBorder="1" applyAlignment="1">
      <alignment horizontal="center" vertical="center" shrinkToFit="1"/>
    </xf>
    <xf numFmtId="38" fontId="19" fillId="4" borderId="59" xfId="2" applyFont="1" applyFill="1" applyBorder="1" applyAlignment="1">
      <alignment horizontal="center" vertical="center" shrinkToFit="1"/>
    </xf>
    <xf numFmtId="0" fontId="19" fillId="4" borderId="60" xfId="9" applyFont="1" applyFill="1" applyBorder="1" applyAlignment="1">
      <alignment horizontal="center" vertical="center" shrinkToFit="1"/>
    </xf>
    <xf numFmtId="38" fontId="19" fillId="4" borderId="61" xfId="2" applyFont="1" applyFill="1" applyBorder="1" applyAlignment="1">
      <alignment horizontal="center" vertical="center" shrinkToFit="1"/>
    </xf>
    <xf numFmtId="0" fontId="19" fillId="4" borderId="62" xfId="9" applyFont="1" applyFill="1" applyBorder="1" applyAlignment="1">
      <alignment horizontal="center" vertical="center" shrinkToFit="1"/>
    </xf>
    <xf numFmtId="38" fontId="19" fillId="4" borderId="63" xfId="2" applyFont="1" applyFill="1" applyBorder="1" applyAlignment="1">
      <alignment horizontal="center" vertical="center" shrinkToFit="1"/>
    </xf>
    <xf numFmtId="0" fontId="19" fillId="4" borderId="64" xfId="9" applyFont="1" applyFill="1" applyBorder="1" applyAlignment="1">
      <alignment horizontal="center" vertical="center" shrinkToFit="1"/>
    </xf>
    <xf numFmtId="38" fontId="19" fillId="4" borderId="65" xfId="2" applyFont="1" applyFill="1" applyBorder="1" applyAlignment="1">
      <alignment horizontal="center" vertical="center" shrinkToFit="1"/>
    </xf>
    <xf numFmtId="0" fontId="19" fillId="4" borderId="44" xfId="9" applyFont="1" applyFill="1" applyBorder="1" applyAlignment="1">
      <alignment horizontal="center" vertical="center" shrinkToFit="1"/>
    </xf>
    <xf numFmtId="38" fontId="19" fillId="4" borderId="6" xfId="2" applyFont="1" applyFill="1" applyBorder="1" applyAlignment="1">
      <alignment horizontal="center" vertical="center" shrinkToFit="1"/>
    </xf>
    <xf numFmtId="0" fontId="11" fillId="2" borderId="102" xfId="5" applyFont="1" applyFill="1" applyBorder="1" applyAlignment="1">
      <alignment horizontal="right" vertical="center" shrinkToFit="1"/>
    </xf>
    <xf numFmtId="177" fontId="11" fillId="2" borderId="103" xfId="5" applyNumberFormat="1" applyFont="1" applyFill="1" applyBorder="1" applyAlignment="1">
      <alignment horizontal="right" vertical="center" shrinkToFit="1"/>
    </xf>
    <xf numFmtId="0" fontId="11" fillId="2" borderId="103" xfId="5" applyFont="1" applyFill="1" applyBorder="1" applyAlignment="1">
      <alignment horizontal="right" vertical="center" shrinkToFit="1"/>
    </xf>
    <xf numFmtId="0" fontId="11" fillId="2" borderId="120" xfId="5" applyFont="1" applyFill="1" applyBorder="1" applyAlignment="1">
      <alignment horizontal="right" vertical="center" shrinkToFit="1"/>
    </xf>
    <xf numFmtId="0" fontId="11" fillId="2" borderId="105" xfId="5" applyFont="1" applyFill="1" applyBorder="1" applyAlignment="1">
      <alignment horizontal="right" vertical="center" shrinkToFit="1"/>
    </xf>
    <xf numFmtId="177" fontId="11" fillId="2" borderId="106" xfId="5" applyNumberFormat="1" applyFont="1" applyFill="1" applyBorder="1" applyAlignment="1">
      <alignment horizontal="right" vertical="center" shrinkToFit="1"/>
    </xf>
    <xf numFmtId="0" fontId="11" fillId="2" borderId="106" xfId="5" applyFont="1" applyFill="1" applyBorder="1" applyAlignment="1">
      <alignment horizontal="right" vertical="center" shrinkToFit="1"/>
    </xf>
    <xf numFmtId="0" fontId="11" fillId="2" borderId="122" xfId="5" applyFont="1" applyFill="1" applyBorder="1" applyAlignment="1">
      <alignment horizontal="right" vertical="center" shrinkToFit="1"/>
    </xf>
    <xf numFmtId="0" fontId="11" fillId="2" borderId="123" xfId="5" applyFont="1" applyFill="1" applyBorder="1" applyAlignment="1">
      <alignment horizontal="right" vertical="center" shrinkToFit="1"/>
    </xf>
    <xf numFmtId="177" fontId="11" fillId="2" borderId="124" xfId="5" applyNumberFormat="1" applyFont="1" applyFill="1" applyBorder="1" applyAlignment="1">
      <alignment horizontal="right" vertical="center" shrinkToFit="1"/>
    </xf>
    <xf numFmtId="0" fontId="11" fillId="2" borderId="124" xfId="5" applyFont="1" applyFill="1" applyBorder="1" applyAlignment="1">
      <alignment horizontal="right" vertical="center" shrinkToFit="1"/>
    </xf>
    <xf numFmtId="0" fontId="11" fillId="2" borderId="126" xfId="5" applyFont="1" applyFill="1" applyBorder="1" applyAlignment="1">
      <alignment horizontal="right" vertical="center" shrinkToFit="1"/>
    </xf>
    <xf numFmtId="0" fontId="11" fillId="3" borderId="127" xfId="5" applyFont="1" applyFill="1" applyBorder="1" applyAlignment="1">
      <alignment horizontal="right" vertical="center" shrinkToFit="1"/>
    </xf>
    <xf numFmtId="177" fontId="11" fillId="2" borderId="108" xfId="5" applyNumberFormat="1" applyFont="1" applyFill="1" applyBorder="1" applyAlignment="1">
      <alignment horizontal="right" vertical="center" shrinkToFit="1"/>
    </xf>
    <xf numFmtId="0" fontId="11" fillId="3" borderId="108" xfId="5" applyFont="1" applyFill="1" applyBorder="1" applyAlignment="1">
      <alignment horizontal="right" vertical="center" shrinkToFit="1"/>
    </xf>
    <xf numFmtId="0" fontId="11" fillId="3" borderId="122" xfId="5" applyFont="1" applyFill="1" applyBorder="1" applyAlignment="1">
      <alignment horizontal="right" vertical="center" shrinkToFit="1"/>
    </xf>
    <xf numFmtId="0" fontId="11" fillId="3" borderId="106" xfId="5" applyFont="1" applyFill="1" applyBorder="1" applyAlignment="1">
      <alignment horizontal="right" vertical="center" shrinkToFit="1"/>
    </xf>
    <xf numFmtId="0" fontId="11" fillId="3" borderId="128" xfId="5" applyFont="1" applyFill="1" applyBorder="1" applyAlignment="1">
      <alignment horizontal="right" vertical="center" shrinkToFit="1"/>
    </xf>
    <xf numFmtId="177" fontId="11" fillId="2" borderId="129" xfId="5" applyNumberFormat="1" applyFont="1" applyFill="1" applyBorder="1" applyAlignment="1">
      <alignment horizontal="right" vertical="center" shrinkToFit="1"/>
    </xf>
    <xf numFmtId="0" fontId="11" fillId="3" borderId="129" xfId="5" applyFont="1" applyFill="1" applyBorder="1" applyAlignment="1">
      <alignment horizontal="right" vertical="center" shrinkToFit="1"/>
    </xf>
    <xf numFmtId="0" fontId="11" fillId="3" borderId="120" xfId="5" applyFont="1" applyFill="1" applyBorder="1" applyAlignment="1">
      <alignment horizontal="right" vertical="center" shrinkToFit="1"/>
    </xf>
    <xf numFmtId="0" fontId="11" fillId="3" borderId="103" xfId="5" applyFont="1" applyFill="1" applyBorder="1" applyAlignment="1">
      <alignment horizontal="right" vertical="center" shrinkToFit="1"/>
    </xf>
    <xf numFmtId="0" fontId="11" fillId="2" borderId="131" xfId="5" applyFont="1" applyFill="1" applyBorder="1" applyAlignment="1">
      <alignment horizontal="right" vertical="center" shrinkToFit="1"/>
    </xf>
    <xf numFmtId="0" fontId="11" fillId="2" borderId="129" xfId="5" applyFont="1" applyFill="1" applyBorder="1" applyAlignment="1">
      <alignment horizontal="right" vertical="center" shrinkToFit="1"/>
    </xf>
    <xf numFmtId="0" fontId="11" fillId="3" borderId="106" xfId="5" quotePrefix="1" applyNumberFormat="1" applyFont="1" applyFill="1" applyBorder="1" applyAlignment="1">
      <alignment horizontal="right" vertical="center" shrinkToFit="1"/>
    </xf>
    <xf numFmtId="0" fontId="11" fillId="2" borderId="128" xfId="5" applyFont="1" applyFill="1" applyBorder="1" applyAlignment="1">
      <alignment horizontal="right" vertical="center" shrinkToFit="1"/>
    </xf>
    <xf numFmtId="0" fontId="19" fillId="4" borderId="134" xfId="9" applyFont="1" applyFill="1" applyBorder="1" applyAlignment="1">
      <alignment vertical="center" shrinkToFit="1"/>
    </xf>
    <xf numFmtId="176" fontId="19" fillId="4" borderId="135" xfId="9" applyNumberFormat="1" applyFont="1" applyFill="1" applyBorder="1" applyAlignment="1">
      <alignment vertical="center" shrinkToFit="1"/>
    </xf>
    <xf numFmtId="0" fontId="19" fillId="4" borderId="136" xfId="9" applyFont="1" applyFill="1" applyBorder="1" applyAlignment="1">
      <alignment vertical="center" shrinkToFit="1"/>
    </xf>
    <xf numFmtId="176" fontId="19" fillId="4" borderId="137" xfId="9" applyNumberFormat="1" applyFont="1" applyFill="1" applyBorder="1" applyAlignment="1">
      <alignment vertical="center" shrinkToFit="1"/>
    </xf>
    <xf numFmtId="0" fontId="19" fillId="4" borderId="138" xfId="9" applyFont="1" applyFill="1" applyBorder="1" applyAlignment="1">
      <alignment vertical="center" shrinkToFit="1"/>
    </xf>
    <xf numFmtId="0" fontId="19" fillId="4" borderId="139" xfId="9" applyNumberFormat="1" applyFont="1" applyFill="1" applyBorder="1" applyAlignment="1">
      <alignment horizontal="center" vertical="center" shrinkToFit="1"/>
    </xf>
    <xf numFmtId="0" fontId="19" fillId="4" borderId="140" xfId="9" applyFont="1" applyFill="1" applyBorder="1" applyAlignment="1">
      <alignment vertical="center" shrinkToFit="1"/>
    </xf>
    <xf numFmtId="0" fontId="19" fillId="4" borderId="137" xfId="9" applyNumberFormat="1" applyFont="1" applyFill="1" applyBorder="1" applyAlignment="1">
      <alignment horizontal="center" vertical="center" shrinkToFit="1"/>
    </xf>
    <xf numFmtId="0" fontId="19" fillId="4" borderId="134" xfId="9" applyFont="1" applyFill="1" applyBorder="1" applyAlignment="1">
      <alignment horizontal="left" vertical="center" shrinkToFit="1"/>
    </xf>
    <xf numFmtId="0" fontId="19" fillId="4" borderId="136" xfId="9" applyFont="1" applyFill="1" applyBorder="1" applyAlignment="1">
      <alignment horizontal="left" vertical="center" shrinkToFit="1"/>
    </xf>
    <xf numFmtId="0" fontId="19" fillId="4" borderId="141" xfId="9" applyNumberFormat="1" applyFont="1" applyFill="1" applyBorder="1" applyAlignment="1">
      <alignment horizontal="center" vertical="center" shrinkToFit="1"/>
    </xf>
    <xf numFmtId="0" fontId="19" fillId="7" borderId="43" xfId="9" applyFont="1" applyFill="1" applyBorder="1" applyAlignment="1">
      <alignment horizontal="center" vertical="center" shrinkToFit="1"/>
    </xf>
    <xf numFmtId="38" fontId="19" fillId="7" borderId="7" xfId="2" applyFont="1" applyFill="1" applyBorder="1" applyAlignment="1">
      <alignment horizontal="center" vertical="center" shrinkToFit="1"/>
    </xf>
    <xf numFmtId="0" fontId="19" fillId="7" borderId="50" xfId="9" applyFont="1" applyFill="1" applyBorder="1" applyAlignment="1">
      <alignment horizontal="center" vertical="center" shrinkToFit="1"/>
    </xf>
    <xf numFmtId="38" fontId="19" fillId="7" borderId="51" xfId="2" applyFont="1" applyFill="1" applyBorder="1" applyAlignment="1">
      <alignment horizontal="center" vertical="center" shrinkToFit="1"/>
    </xf>
    <xf numFmtId="0" fontId="19" fillId="7" borderId="62" xfId="9" applyFont="1" applyFill="1" applyBorder="1" applyAlignment="1">
      <alignment horizontal="center" vertical="center" shrinkToFit="1"/>
    </xf>
    <xf numFmtId="38" fontId="19" fillId="7" borderId="63" xfId="2" applyFont="1" applyFill="1" applyBorder="1" applyAlignment="1">
      <alignment horizontal="center" vertical="center" shrinkToFit="1"/>
    </xf>
    <xf numFmtId="0" fontId="19" fillId="7" borderId="64" xfId="9" applyFont="1" applyFill="1" applyBorder="1" applyAlignment="1">
      <alignment horizontal="center" vertical="center" shrinkToFit="1"/>
    </xf>
    <xf numFmtId="38" fontId="19" fillId="7" borderId="65" xfId="2" applyFont="1" applyFill="1" applyBorder="1" applyAlignment="1">
      <alignment horizontal="center" vertical="center" shrinkToFit="1"/>
    </xf>
    <xf numFmtId="0" fontId="19" fillId="7" borderId="52" xfId="9" applyFont="1" applyFill="1" applyBorder="1" applyAlignment="1">
      <alignment horizontal="center" vertical="center" shrinkToFit="1"/>
    </xf>
    <xf numFmtId="38" fontId="19" fillId="7" borderId="53" xfId="2" applyFont="1" applyFill="1" applyBorder="1" applyAlignment="1">
      <alignment horizontal="center" vertical="center" shrinkToFit="1"/>
    </xf>
    <xf numFmtId="0" fontId="19" fillId="7" borderId="44" xfId="9" applyFont="1" applyFill="1" applyBorder="1" applyAlignment="1">
      <alignment horizontal="center" vertical="center" shrinkToFit="1"/>
    </xf>
    <xf numFmtId="38" fontId="19" fillId="7" borderId="6" xfId="2" applyFont="1" applyFill="1" applyBorder="1" applyAlignment="1">
      <alignment horizontal="center" vertical="center" shrinkToFit="1"/>
    </xf>
    <xf numFmtId="0" fontId="19" fillId="7" borderId="58" xfId="9" applyFont="1" applyFill="1" applyBorder="1" applyAlignment="1">
      <alignment horizontal="center" vertical="center" shrinkToFit="1"/>
    </xf>
    <xf numFmtId="38" fontId="19" fillId="7" borderId="59" xfId="2" applyFont="1" applyFill="1" applyBorder="1" applyAlignment="1">
      <alignment horizontal="center" vertical="center" shrinkToFit="1"/>
    </xf>
    <xf numFmtId="0" fontId="19" fillId="7" borderId="60" xfId="9" applyFont="1" applyFill="1" applyBorder="1" applyAlignment="1">
      <alignment horizontal="center" vertical="center" shrinkToFit="1"/>
    </xf>
    <xf numFmtId="38" fontId="19" fillId="7" borderId="61" xfId="2" applyFont="1" applyFill="1" applyBorder="1" applyAlignment="1">
      <alignment horizontal="center" vertical="center" shrinkToFit="1"/>
    </xf>
    <xf numFmtId="0" fontId="13" fillId="6" borderId="142" xfId="9" applyFont="1" applyFill="1" applyBorder="1" applyAlignment="1">
      <alignment vertical="center" shrinkToFit="1"/>
    </xf>
    <xf numFmtId="0" fontId="13" fillId="6" borderId="143" xfId="9" applyFont="1" applyFill="1" applyBorder="1" applyAlignment="1">
      <alignment vertical="center" shrinkToFit="1"/>
    </xf>
    <xf numFmtId="0" fontId="13" fillId="6" borderId="144" xfId="9" applyFont="1" applyFill="1" applyBorder="1" applyAlignment="1">
      <alignment vertical="center" shrinkToFit="1"/>
    </xf>
    <xf numFmtId="0" fontId="13" fillId="6" borderId="145" xfId="9" applyFont="1" applyFill="1" applyBorder="1" applyAlignment="1">
      <alignment vertical="center" shrinkToFit="1"/>
    </xf>
    <xf numFmtId="0" fontId="13" fillId="6" borderId="146" xfId="9" applyFont="1" applyFill="1" applyBorder="1" applyAlignment="1">
      <alignment vertical="center" shrinkToFit="1"/>
    </xf>
    <xf numFmtId="0" fontId="13" fillId="6" borderId="147" xfId="9" applyFont="1" applyFill="1" applyBorder="1" applyAlignment="1">
      <alignment vertical="center" shrinkToFit="1"/>
    </xf>
    <xf numFmtId="0" fontId="13" fillId="4" borderId="146" xfId="9" applyFont="1" applyFill="1" applyBorder="1" applyAlignment="1">
      <alignment vertical="center" shrinkToFit="1"/>
    </xf>
    <xf numFmtId="0" fontId="13" fillId="4" borderId="147" xfId="9" applyFont="1" applyFill="1" applyBorder="1" applyAlignment="1">
      <alignment vertical="center" shrinkToFit="1"/>
    </xf>
    <xf numFmtId="0" fontId="13" fillId="6" borderId="148" xfId="9" applyFont="1" applyFill="1" applyBorder="1" applyAlignment="1">
      <alignment vertical="center" shrinkToFit="1"/>
    </xf>
    <xf numFmtId="0" fontId="13" fillId="7" borderId="112" xfId="9" applyFont="1" applyFill="1" applyBorder="1" applyAlignment="1">
      <alignment vertical="center" shrinkToFit="1"/>
    </xf>
    <xf numFmtId="0" fontId="13" fillId="7" borderId="113" xfId="9" applyFont="1" applyFill="1" applyBorder="1" applyAlignment="1">
      <alignment vertical="center" shrinkToFit="1"/>
    </xf>
    <xf numFmtId="0" fontId="13" fillId="4" borderId="143" xfId="9" applyFont="1" applyFill="1" applyBorder="1" applyAlignment="1">
      <alignment vertical="center" shrinkToFit="1"/>
    </xf>
    <xf numFmtId="0" fontId="13" fillId="4" borderId="144" xfId="9" applyFont="1" applyFill="1" applyBorder="1" applyAlignment="1">
      <alignment vertical="center" shrinkToFit="1"/>
    </xf>
    <xf numFmtId="0" fontId="13" fillId="6" borderId="0" xfId="9" applyFont="1" applyFill="1" applyAlignment="1">
      <alignment vertical="center" shrinkToFit="1"/>
    </xf>
    <xf numFmtId="0" fontId="13" fillId="4" borderId="146" xfId="9" applyFont="1" applyFill="1" applyBorder="1" applyAlignment="1">
      <alignment horizontal="right" vertical="center" shrinkToFit="1"/>
    </xf>
    <xf numFmtId="0" fontId="13" fillId="4" borderId="147" xfId="9" applyFont="1" applyFill="1" applyBorder="1" applyAlignment="1">
      <alignment horizontal="right" vertical="center" shrinkToFit="1"/>
    </xf>
    <xf numFmtId="0" fontId="13" fillId="4" borderId="148" xfId="9" applyFont="1" applyFill="1" applyBorder="1" applyAlignment="1">
      <alignment horizontal="right" vertical="center" shrinkToFit="1"/>
    </xf>
    <xf numFmtId="0" fontId="13" fillId="4" borderId="148" xfId="9" applyFont="1" applyFill="1" applyBorder="1" applyAlignment="1">
      <alignment vertical="center" shrinkToFit="1"/>
    </xf>
    <xf numFmtId="0" fontId="13" fillId="6" borderId="150" xfId="9" applyFont="1" applyFill="1" applyBorder="1" applyAlignment="1">
      <alignment vertical="center" shrinkToFit="1"/>
    </xf>
    <xf numFmtId="0" fontId="13" fillId="4" borderId="148" xfId="9" applyFont="1" applyFill="1" applyBorder="1" applyAlignment="1">
      <alignment horizontal="left" vertical="center" shrinkToFit="1"/>
    </xf>
    <xf numFmtId="0" fontId="13" fillId="4" borderId="143" xfId="9" applyFont="1" applyFill="1" applyBorder="1" applyAlignment="1">
      <alignment horizontal="left" vertical="center" shrinkToFit="1"/>
    </xf>
    <xf numFmtId="0" fontId="13" fillId="4" borderId="144" xfId="9" applyFont="1" applyFill="1" applyBorder="1" applyAlignment="1">
      <alignment horizontal="left" vertical="center" shrinkToFit="1"/>
    </xf>
    <xf numFmtId="0" fontId="13" fillId="4" borderId="151" xfId="9" applyFont="1" applyFill="1" applyBorder="1" applyAlignment="1">
      <alignment vertical="center" shrinkToFit="1"/>
    </xf>
    <xf numFmtId="0" fontId="13" fillId="4" borderId="145" xfId="9" applyFont="1" applyFill="1" applyBorder="1" applyAlignment="1">
      <alignment vertical="center" shrinkToFit="1"/>
    </xf>
    <xf numFmtId="0" fontId="13" fillId="4" borderId="149" xfId="9" applyFont="1" applyFill="1" applyBorder="1" applyAlignment="1">
      <alignment vertical="center" shrinkToFit="1"/>
    </xf>
    <xf numFmtId="0" fontId="13" fillId="4" borderId="152" xfId="9" applyFont="1" applyFill="1" applyBorder="1" applyAlignment="1">
      <alignment vertical="center" shrinkToFit="1"/>
    </xf>
    <xf numFmtId="0" fontId="1" fillId="4" borderId="0" xfId="7" applyFont="1" applyFill="1" applyAlignment="1">
      <alignment vertical="center"/>
    </xf>
    <xf numFmtId="0" fontId="27" fillId="4" borderId="0" xfId="7" applyFont="1" applyFill="1" applyAlignment="1">
      <alignment vertical="center"/>
    </xf>
    <xf numFmtId="0" fontId="28" fillId="4" borderId="0" xfId="7" applyFont="1" applyFill="1" applyAlignment="1">
      <alignment vertical="center"/>
    </xf>
    <xf numFmtId="0" fontId="29" fillId="4" borderId="0" xfId="7" applyFont="1" applyFill="1" applyAlignment="1">
      <alignment vertical="center"/>
    </xf>
    <xf numFmtId="0" fontId="17" fillId="4" borderId="0" xfId="7" applyFont="1" applyFill="1" applyAlignment="1">
      <alignment vertical="center"/>
    </xf>
    <xf numFmtId="0" fontId="18" fillId="4" borderId="0" xfId="7" applyFont="1" applyFill="1" applyAlignment="1">
      <alignment vertical="center"/>
    </xf>
    <xf numFmtId="0" fontId="18" fillId="4" borderId="0" xfId="7" applyFont="1" applyFill="1" applyAlignment="1">
      <alignment horizontal="left" vertical="center"/>
    </xf>
    <xf numFmtId="0" fontId="1" fillId="4" borderId="0" xfId="7" applyFont="1" applyFill="1" applyAlignment="1">
      <alignment horizontal="left" vertical="center"/>
    </xf>
    <xf numFmtId="0" fontId="1" fillId="4" borderId="0" xfId="7" applyFont="1" applyFill="1" applyAlignment="1">
      <alignment horizontal="left" vertical="center" shrinkToFi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/>
    <xf numFmtId="0" fontId="10" fillId="4" borderId="0" xfId="0" applyNumberFormat="1" applyFont="1" applyFill="1" applyBorder="1" applyAlignment="1"/>
    <xf numFmtId="0" fontId="19" fillId="4" borderId="0" xfId="0" applyFont="1" applyFill="1" applyAlignment="1">
      <alignment vertical="center"/>
    </xf>
    <xf numFmtId="0" fontId="1" fillId="4" borderId="9" xfId="0" applyFont="1" applyFill="1" applyBorder="1" applyAlignment="1"/>
    <xf numFmtId="0" fontId="1" fillId="4" borderId="110" xfId="0" applyFont="1" applyFill="1" applyBorder="1" applyAlignment="1"/>
    <xf numFmtId="0" fontId="0" fillId="4" borderId="115" xfId="0" applyFill="1" applyBorder="1" applyAlignment="1"/>
    <xf numFmtId="0" fontId="1" fillId="4" borderId="115" xfId="0" applyFont="1" applyFill="1" applyBorder="1" applyAlignment="1"/>
    <xf numFmtId="0" fontId="0" fillId="4" borderId="8" xfId="0" applyFill="1" applyBorder="1" applyAlignment="1"/>
    <xf numFmtId="0" fontId="0" fillId="4" borderId="0" xfId="0" applyFill="1" applyBorder="1" applyAlignment="1"/>
    <xf numFmtId="0" fontId="0" fillId="4" borderId="32" xfId="0" applyFill="1" applyBorder="1" applyAlignment="1"/>
    <xf numFmtId="0" fontId="1" fillId="4" borderId="8" xfId="0" applyFont="1" applyFill="1" applyBorder="1" applyAlignment="1"/>
    <xf numFmtId="0" fontId="1" fillId="4" borderId="0" xfId="0" applyFont="1" applyFill="1" applyBorder="1" applyAlignment="1"/>
    <xf numFmtId="0" fontId="1" fillId="4" borderId="32" xfId="0" applyFont="1" applyFill="1" applyBorder="1" applyAlignment="1"/>
    <xf numFmtId="0" fontId="0" fillId="4" borderId="111" xfId="0" applyNumberFormat="1" applyFont="1" applyFill="1" applyBorder="1" applyAlignment="1">
      <alignment vertical="center"/>
    </xf>
    <xf numFmtId="0" fontId="3" fillId="4" borderId="112" xfId="0" applyNumberFormat="1" applyFont="1" applyFill="1" applyBorder="1" applyAlignment="1">
      <alignment vertical="center"/>
    </xf>
    <xf numFmtId="0" fontId="3" fillId="4" borderId="113" xfId="0" applyNumberFormat="1" applyFont="1" applyFill="1" applyBorder="1" applyAlignment="1">
      <alignment vertical="center"/>
    </xf>
    <xf numFmtId="0" fontId="1" fillId="4" borderId="111" xfId="0" applyFont="1" applyFill="1" applyBorder="1" applyAlignment="1"/>
    <xf numFmtId="0" fontId="1" fillId="4" borderId="112" xfId="0" applyFont="1" applyFill="1" applyBorder="1" applyAlignment="1"/>
    <xf numFmtId="0" fontId="1" fillId="4" borderId="113" xfId="0" applyFont="1" applyFill="1" applyBorder="1" applyAlignment="1"/>
    <xf numFmtId="0" fontId="15" fillId="4" borderId="0" xfId="0" applyFont="1" applyFill="1" applyAlignment="1">
      <alignment vertical="center"/>
    </xf>
    <xf numFmtId="0" fontId="12" fillId="4" borderId="41" xfId="0" applyNumberFormat="1" applyFont="1" applyFill="1" applyBorder="1" applyAlignment="1"/>
    <xf numFmtId="0" fontId="12" fillId="4" borderId="0" xfId="0" applyNumberFormat="1" applyFont="1" applyFill="1" applyBorder="1" applyAlignment="1"/>
    <xf numFmtId="0" fontId="0" fillId="4" borderId="111" xfId="0" applyFill="1" applyBorder="1" applyAlignment="1"/>
    <xf numFmtId="0" fontId="0" fillId="4" borderId="112" xfId="0" applyFill="1" applyBorder="1" applyAlignment="1"/>
    <xf numFmtId="0" fontId="0" fillId="4" borderId="113" xfId="0" applyFill="1" applyBorder="1" applyAlignment="1"/>
    <xf numFmtId="0" fontId="10" fillId="4" borderId="0" xfId="9" applyFont="1" applyFill="1" applyAlignment="1">
      <alignment vertical="center"/>
    </xf>
    <xf numFmtId="0" fontId="8" fillId="4" borderId="0" xfId="9" applyFont="1" applyFill="1" applyAlignment="1">
      <alignment vertical="center" shrinkToFit="1"/>
    </xf>
    <xf numFmtId="0" fontId="10" fillId="2" borderId="0" xfId="9" applyFont="1" applyFill="1" applyAlignment="1">
      <alignment vertical="center"/>
    </xf>
    <xf numFmtId="0" fontId="10" fillId="0" borderId="0" xfId="9" applyFont="1" applyAlignment="1">
      <alignment vertical="center"/>
    </xf>
    <xf numFmtId="0" fontId="8" fillId="0" borderId="0" xfId="9" applyFont="1" applyAlignment="1">
      <alignment vertical="center" shrinkToFit="1"/>
    </xf>
    <xf numFmtId="0" fontId="17" fillId="4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9" applyFont="1" applyFill="1" applyAlignment="1">
      <alignment horizontal="left" vertical="center"/>
    </xf>
    <xf numFmtId="0" fontId="31" fillId="2" borderId="0" xfId="9" applyFont="1" applyFill="1" applyAlignment="1">
      <alignment vertical="center"/>
    </xf>
    <xf numFmtId="0" fontId="31" fillId="2" borderId="0" xfId="9" applyFont="1" applyFill="1" applyBorder="1" applyAlignment="1">
      <alignment vertical="center"/>
    </xf>
    <xf numFmtId="0" fontId="30" fillId="2" borderId="0" xfId="9" applyFont="1" applyFill="1" applyBorder="1" applyAlignment="1">
      <alignment vertical="center"/>
    </xf>
    <xf numFmtId="0" fontId="30" fillId="0" borderId="0" xfId="9" applyFont="1" applyAlignment="1">
      <alignment vertical="center"/>
    </xf>
    <xf numFmtId="0" fontId="30" fillId="4" borderId="0" xfId="9" applyFont="1" applyFill="1" applyAlignment="1">
      <alignment vertical="center"/>
    </xf>
    <xf numFmtId="0" fontId="31" fillId="4" borderId="0" xfId="9" applyFont="1" applyFill="1" applyAlignment="1">
      <alignment horizontal="left" vertical="center"/>
    </xf>
    <xf numFmtId="0" fontId="31" fillId="4" borderId="0" xfId="9" applyFont="1" applyFill="1" applyAlignment="1">
      <alignment vertical="center"/>
    </xf>
    <xf numFmtId="38" fontId="30" fillId="4" borderId="0" xfId="2" applyFont="1" applyFill="1" applyAlignment="1">
      <alignment vertical="center" shrinkToFit="1"/>
    </xf>
    <xf numFmtId="0" fontId="30" fillId="4" borderId="0" xfId="9" applyFont="1" applyFill="1" applyAlignment="1">
      <alignment vertical="center" shrinkToFit="1"/>
    </xf>
    <xf numFmtId="0" fontId="5" fillId="4" borderId="0" xfId="9" applyFont="1" applyFill="1"/>
    <xf numFmtId="0" fontId="30" fillId="4" borderId="0" xfId="9" applyNumberFormat="1" applyFont="1" applyFill="1" applyBorder="1" applyAlignment="1">
      <alignment horizontal="center" vertical="center" shrinkToFit="1"/>
    </xf>
    <xf numFmtId="0" fontId="30" fillId="4" borderId="0" xfId="9" applyFont="1" applyFill="1" applyBorder="1" applyAlignment="1">
      <alignment horizontal="right" vertical="center" shrinkToFit="1"/>
    </xf>
    <xf numFmtId="177" fontId="30" fillId="4" borderId="0" xfId="9" applyNumberFormat="1" applyFont="1" applyFill="1" applyBorder="1" applyAlignment="1">
      <alignment horizontal="right" vertical="center" shrinkToFit="1"/>
    </xf>
    <xf numFmtId="0" fontId="30" fillId="4" borderId="0" xfId="9" applyFont="1" applyFill="1" applyBorder="1" applyAlignment="1">
      <alignment horizontal="center" vertical="center" shrinkToFit="1"/>
    </xf>
    <xf numFmtId="38" fontId="30" fillId="4" borderId="0" xfId="2" applyFont="1" applyFill="1" applyBorder="1" applyAlignment="1">
      <alignment horizontal="right" vertical="center" shrinkToFit="1"/>
    </xf>
    <xf numFmtId="38" fontId="30" fillId="4" borderId="0" xfId="2" applyFont="1" applyFill="1" applyBorder="1" applyAlignment="1">
      <alignment horizontal="center" vertical="center"/>
    </xf>
    <xf numFmtId="38" fontId="30" fillId="4" borderId="0" xfId="9" applyNumberFormat="1" applyFont="1" applyFill="1" applyBorder="1" applyAlignment="1">
      <alignment horizontal="center" vertical="center"/>
    </xf>
    <xf numFmtId="0" fontId="30" fillId="4" borderId="0" xfId="9" applyFont="1" applyFill="1" applyBorder="1" applyAlignment="1">
      <alignment horizontal="center" vertical="center"/>
    </xf>
    <xf numFmtId="0" fontId="15" fillId="4" borderId="0" xfId="9" applyFont="1" applyFill="1" applyBorder="1" applyAlignment="1">
      <alignment horizontal="left" vertical="top" shrinkToFit="1"/>
    </xf>
    <xf numFmtId="0" fontId="13" fillId="2" borderId="27" xfId="5" applyFont="1" applyFill="1" applyBorder="1" applyAlignment="1">
      <alignment horizontal="center" shrinkToFit="1"/>
    </xf>
    <xf numFmtId="0" fontId="13" fillId="2" borderId="26" xfId="5" applyFont="1" applyFill="1" applyBorder="1" applyAlignment="1">
      <alignment horizontal="center" shrinkToFit="1"/>
    </xf>
    <xf numFmtId="0" fontId="13" fillId="2" borderId="25" xfId="5" applyFont="1" applyFill="1" applyBorder="1" applyAlignment="1">
      <alignment horizontal="center" shrinkToFit="1"/>
    </xf>
    <xf numFmtId="0" fontId="13" fillId="2" borderId="27" xfId="5" applyFont="1" applyFill="1" applyBorder="1" applyAlignment="1">
      <alignment horizontal="center"/>
    </xf>
    <xf numFmtId="0" fontId="13" fillId="2" borderId="25" xfId="5" applyFont="1" applyFill="1" applyBorder="1" applyAlignment="1">
      <alignment horizontal="center"/>
    </xf>
    <xf numFmtId="0" fontId="13" fillId="2" borderId="26" xfId="5" applyFont="1" applyFill="1" applyBorder="1" applyAlignment="1">
      <alignment horizontal="center"/>
    </xf>
    <xf numFmtId="0" fontId="11" fillId="2" borderId="80" xfId="5" applyNumberFormat="1" applyFont="1" applyFill="1" applyBorder="1" applyAlignment="1">
      <alignment horizontal="center" vertical="center" shrinkToFit="1"/>
    </xf>
    <xf numFmtId="0" fontId="11" fillId="2" borderId="32" xfId="5" applyNumberFormat="1" applyFont="1" applyFill="1" applyBorder="1" applyAlignment="1">
      <alignment horizontal="center" vertical="center" shrinkToFit="1"/>
    </xf>
    <xf numFmtId="0" fontId="11" fillId="2" borderId="34" xfId="5" applyNumberFormat="1" applyFont="1" applyFill="1" applyBorder="1" applyAlignment="1">
      <alignment horizontal="center" vertical="center" shrinkToFit="1"/>
    </xf>
    <xf numFmtId="0" fontId="11" fillId="2" borderId="133" xfId="5" applyNumberFormat="1" applyFont="1" applyFill="1" applyBorder="1" applyAlignment="1">
      <alignment horizontal="center" vertical="center" shrinkToFit="1"/>
    </xf>
    <xf numFmtId="0" fontId="11" fillId="2" borderId="121" xfId="5" applyNumberFormat="1" applyFont="1" applyFill="1" applyBorder="1" applyAlignment="1">
      <alignment horizontal="center" vertical="center" shrinkToFit="1"/>
    </xf>
    <xf numFmtId="0" fontId="11" fillId="2" borderId="79" xfId="5" applyNumberFormat="1" applyFont="1" applyFill="1" applyBorder="1" applyAlignment="1">
      <alignment horizontal="center" vertical="center" shrinkToFit="1"/>
    </xf>
    <xf numFmtId="0" fontId="11" fillId="2" borderId="4" xfId="5" applyNumberFormat="1" applyFont="1" applyFill="1" applyBorder="1" applyAlignment="1">
      <alignment horizontal="center" vertical="center" shrinkToFit="1"/>
    </xf>
    <xf numFmtId="0" fontId="11" fillId="2" borderId="33" xfId="5" applyNumberFormat="1" applyFont="1" applyFill="1" applyBorder="1" applyAlignment="1">
      <alignment horizontal="center" vertical="center" shrinkToFit="1"/>
    </xf>
    <xf numFmtId="0" fontId="11" fillId="2" borderId="30" xfId="5" applyNumberFormat="1" applyFont="1" applyFill="1" applyBorder="1" applyAlignment="1">
      <alignment horizontal="center" vertical="center" shrinkToFit="1"/>
    </xf>
    <xf numFmtId="0" fontId="11" fillId="2" borderId="29" xfId="5" applyNumberFormat="1" applyFont="1" applyFill="1" applyBorder="1" applyAlignment="1">
      <alignment horizontal="center" vertical="center" shrinkToFit="1"/>
    </xf>
    <xf numFmtId="0" fontId="11" fillId="2" borderId="33" xfId="5" applyFont="1" applyFill="1" applyBorder="1" applyAlignment="1">
      <alignment horizontal="right" vertical="center" shrinkToFit="1"/>
    </xf>
    <xf numFmtId="0" fontId="11" fillId="2" borderId="32" xfId="5" applyFont="1" applyFill="1" applyBorder="1" applyAlignment="1">
      <alignment horizontal="right" vertical="center" shrinkToFit="1"/>
    </xf>
    <xf numFmtId="0" fontId="11" fillId="2" borderId="34" xfId="5" applyFont="1" applyFill="1" applyBorder="1" applyAlignment="1">
      <alignment horizontal="right" vertical="center" shrinkToFit="1"/>
    </xf>
    <xf numFmtId="0" fontId="11" fillId="2" borderId="90" xfId="5" applyFont="1" applyFill="1" applyBorder="1" applyAlignment="1">
      <alignment horizontal="right" vertical="center" shrinkToFit="1"/>
    </xf>
    <xf numFmtId="0" fontId="11" fillId="2" borderId="91" xfId="5" applyFont="1" applyFill="1" applyBorder="1" applyAlignment="1">
      <alignment horizontal="right" vertical="center" shrinkToFit="1"/>
    </xf>
    <xf numFmtId="0" fontId="11" fillId="2" borderId="92" xfId="5" applyFont="1" applyFill="1" applyBorder="1" applyAlignment="1">
      <alignment horizontal="right" vertical="center" shrinkToFit="1"/>
    </xf>
    <xf numFmtId="0" fontId="11" fillId="2" borderId="93" xfId="5" applyFont="1" applyFill="1" applyBorder="1" applyAlignment="1">
      <alignment horizontal="right" vertical="center" shrinkToFit="1"/>
    </xf>
    <xf numFmtId="0" fontId="11" fillId="2" borderId="85" xfId="5" applyFont="1" applyFill="1" applyBorder="1" applyAlignment="1">
      <alignment horizontal="right" vertical="center" shrinkToFit="1"/>
    </xf>
    <xf numFmtId="0" fontId="11" fillId="2" borderId="86" xfId="5" applyFont="1" applyFill="1" applyBorder="1" applyAlignment="1">
      <alignment horizontal="right" vertical="center" shrinkToFit="1"/>
    </xf>
    <xf numFmtId="0" fontId="11" fillId="2" borderId="94" xfId="5" applyFont="1" applyFill="1" applyBorder="1" applyAlignment="1">
      <alignment horizontal="right" vertical="center" shrinkToFit="1"/>
    </xf>
    <xf numFmtId="0" fontId="11" fillId="2" borderId="88" xfId="5" applyFont="1" applyFill="1" applyBorder="1" applyAlignment="1">
      <alignment horizontal="right" vertical="center" shrinkToFit="1"/>
    </xf>
    <xf numFmtId="0" fontId="11" fillId="2" borderId="89" xfId="5" applyFont="1" applyFill="1" applyBorder="1" applyAlignment="1">
      <alignment horizontal="right" vertical="center" shrinkToFit="1"/>
    </xf>
    <xf numFmtId="178" fontId="14" fillId="7" borderId="20" xfId="5" applyNumberFormat="1" applyFont="1" applyFill="1" applyBorder="1" applyAlignment="1">
      <alignment horizontal="center" vertical="center" shrinkToFit="1"/>
    </xf>
    <xf numFmtId="178" fontId="14" fillId="7" borderId="10" xfId="5" applyNumberFormat="1" applyFont="1" applyFill="1" applyBorder="1" applyAlignment="1">
      <alignment horizontal="center" vertical="center" shrinkToFit="1"/>
    </xf>
    <xf numFmtId="178" fontId="14" fillId="7" borderId="30" xfId="5" applyNumberFormat="1" applyFont="1" applyFill="1" applyBorder="1" applyAlignment="1">
      <alignment horizontal="center" vertical="center" shrinkToFit="1"/>
    </xf>
    <xf numFmtId="178" fontId="14" fillId="7" borderId="5" xfId="5" applyNumberFormat="1" applyFont="1" applyFill="1" applyBorder="1" applyAlignment="1">
      <alignment horizontal="center" vertical="center" shrinkToFit="1"/>
    </xf>
    <xf numFmtId="178" fontId="14" fillId="7" borderId="0" xfId="5" applyNumberFormat="1" applyFont="1" applyFill="1" applyBorder="1" applyAlignment="1">
      <alignment horizontal="center" vertical="center" shrinkToFit="1"/>
    </xf>
    <xf numFmtId="178" fontId="14" fillId="7" borderId="4" xfId="5" applyNumberFormat="1" applyFont="1" applyFill="1" applyBorder="1" applyAlignment="1">
      <alignment horizontal="center" vertical="center" shrinkToFit="1"/>
    </xf>
    <xf numFmtId="0" fontId="13" fillId="2" borderId="14" xfId="5" applyFont="1" applyFill="1" applyBorder="1" applyAlignment="1">
      <alignment horizontal="center" vertical="center" shrinkToFit="1"/>
    </xf>
    <xf numFmtId="0" fontId="13" fillId="2" borderId="2" xfId="5" applyFont="1" applyFill="1" applyBorder="1" applyAlignment="1">
      <alignment horizontal="center" vertical="center" shrinkToFit="1"/>
    </xf>
    <xf numFmtId="0" fontId="13" fillId="2" borderId="31" xfId="5" applyFont="1" applyFill="1" applyBorder="1" applyAlignment="1">
      <alignment horizontal="center" vertical="center" shrinkToFit="1"/>
    </xf>
    <xf numFmtId="0" fontId="13" fillId="2" borderId="1" xfId="5" applyFont="1" applyFill="1" applyBorder="1" applyAlignment="1">
      <alignment horizontal="center" vertical="center" shrinkToFit="1"/>
    </xf>
    <xf numFmtId="0" fontId="13" fillId="2" borderId="5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3" fillId="2" borderId="4" xfId="5" applyFont="1" applyFill="1" applyBorder="1" applyAlignment="1">
      <alignment horizontal="center" vertical="center"/>
    </xf>
    <xf numFmtId="0" fontId="13" fillId="2" borderId="28" xfId="5" applyFont="1" applyFill="1" applyBorder="1" applyAlignment="1">
      <alignment horizontal="center" vertical="center" shrinkToFit="1"/>
    </xf>
    <xf numFmtId="0" fontId="13" fillId="2" borderId="24" xfId="5" applyFont="1" applyFill="1" applyBorder="1" applyAlignment="1">
      <alignment horizontal="center" vertical="center" shrinkToFit="1"/>
    </xf>
    <xf numFmtId="0" fontId="13" fillId="2" borderId="80" xfId="5" applyFont="1" applyFill="1" applyBorder="1" applyAlignment="1">
      <alignment horizontal="center" vertical="center" shrinkToFit="1"/>
    </xf>
    <xf numFmtId="0" fontId="13" fillId="2" borderId="79" xfId="5" applyFont="1" applyFill="1" applyBorder="1" applyAlignment="1">
      <alignment horizontal="center" vertical="center" shrinkToFit="1"/>
    </xf>
    <xf numFmtId="0" fontId="13" fillId="2" borderId="38" xfId="5" applyFont="1" applyFill="1" applyBorder="1" applyAlignment="1">
      <alignment horizontal="center" vertical="center"/>
    </xf>
    <xf numFmtId="0" fontId="13" fillId="2" borderId="24" xfId="5" applyFont="1" applyFill="1" applyBorder="1" applyAlignment="1">
      <alignment horizontal="center" vertical="center"/>
    </xf>
    <xf numFmtId="0" fontId="13" fillId="2" borderId="79" xfId="5" applyFont="1" applyFill="1" applyBorder="1" applyAlignment="1">
      <alignment horizontal="center" vertical="center"/>
    </xf>
    <xf numFmtId="178" fontId="14" fillId="7" borderId="38" xfId="5" applyNumberFormat="1" applyFont="1" applyFill="1" applyBorder="1" applyAlignment="1">
      <alignment horizontal="center" vertical="center" shrinkToFit="1"/>
    </xf>
    <xf numFmtId="178" fontId="14" fillId="7" borderId="24" xfId="5" applyNumberFormat="1" applyFont="1" applyFill="1" applyBorder="1" applyAlignment="1">
      <alignment horizontal="center" vertical="center" shrinkToFit="1"/>
    </xf>
    <xf numFmtId="178" fontId="14" fillId="7" borderId="79" xfId="5" applyNumberFormat="1" applyFont="1" applyFill="1" applyBorder="1" applyAlignment="1">
      <alignment horizontal="center" vertical="center" shrinkToFit="1"/>
    </xf>
    <xf numFmtId="0" fontId="11" fillId="2" borderId="119" xfId="5" applyNumberFormat="1" applyFont="1" applyFill="1" applyBorder="1" applyAlignment="1">
      <alignment horizontal="center" vertical="center" shrinkToFit="1"/>
    </xf>
    <xf numFmtId="0" fontId="11" fillId="2" borderId="132" xfId="5" applyNumberFormat="1" applyFont="1" applyFill="1" applyBorder="1" applyAlignment="1">
      <alignment horizontal="center" vertical="center" shrinkToFit="1"/>
    </xf>
    <xf numFmtId="0" fontId="11" fillId="2" borderId="104" xfId="5" applyNumberFormat="1" applyFont="1" applyFill="1" applyBorder="1" applyAlignment="1">
      <alignment horizontal="center" vertical="center" shrinkToFit="1"/>
    </xf>
    <xf numFmtId="0" fontId="11" fillId="2" borderId="107" xfId="5" applyNumberFormat="1" applyFont="1" applyFill="1" applyBorder="1" applyAlignment="1">
      <alignment horizontal="center" vertical="center" shrinkToFit="1"/>
    </xf>
    <xf numFmtId="0" fontId="11" fillId="2" borderId="130" xfId="5" applyNumberFormat="1" applyFont="1" applyFill="1" applyBorder="1" applyAlignment="1">
      <alignment horizontal="center" vertical="center" shrinkToFit="1"/>
    </xf>
    <xf numFmtId="0" fontId="11" fillId="2" borderId="31" xfId="5" applyFont="1" applyFill="1" applyBorder="1" applyAlignment="1">
      <alignment horizontal="right" vertical="center" shrinkToFit="1"/>
    </xf>
    <xf numFmtId="0" fontId="11" fillId="2" borderId="119" xfId="5" applyFont="1" applyFill="1" applyBorder="1" applyAlignment="1">
      <alignment horizontal="right" vertical="center" shrinkToFit="1"/>
    </xf>
    <xf numFmtId="0" fontId="11" fillId="2" borderId="121" xfId="5" applyFont="1" applyFill="1" applyBorder="1" applyAlignment="1">
      <alignment horizontal="right" vertical="center" shrinkToFit="1"/>
    </xf>
    <xf numFmtId="0" fontId="11" fillId="2" borderId="125" xfId="5" applyFont="1" applyFill="1" applyBorder="1" applyAlignment="1">
      <alignment horizontal="right" vertical="center" shrinkToFit="1"/>
    </xf>
    <xf numFmtId="0" fontId="15" fillId="4" borderId="48" xfId="9" applyFont="1" applyFill="1" applyBorder="1" applyAlignment="1">
      <alignment horizontal="center" shrinkToFit="1"/>
    </xf>
    <xf numFmtId="0" fontId="15" fillId="4" borderId="36" xfId="9" applyFont="1" applyFill="1" applyBorder="1" applyAlignment="1">
      <alignment horizontal="center" shrinkToFit="1"/>
    </xf>
    <xf numFmtId="0" fontId="15" fillId="4" borderId="117" xfId="9" applyFont="1" applyFill="1" applyBorder="1" applyAlignment="1">
      <alignment horizontal="center" vertical="center" shrinkToFit="1"/>
    </xf>
    <xf numFmtId="0" fontId="15" fillId="4" borderId="118" xfId="9" applyFont="1" applyFill="1" applyBorder="1" applyAlignment="1">
      <alignment horizontal="center" vertical="center" shrinkToFit="1"/>
    </xf>
    <xf numFmtId="38" fontId="15" fillId="4" borderId="36" xfId="9" applyNumberFormat="1" applyFont="1" applyFill="1" applyBorder="1" applyAlignment="1">
      <alignment horizontal="center" shrinkToFit="1"/>
    </xf>
    <xf numFmtId="0" fontId="15" fillId="4" borderId="49" xfId="9" applyFont="1" applyFill="1" applyBorder="1" applyAlignment="1">
      <alignment horizontal="center" shrinkToFit="1"/>
    </xf>
    <xf numFmtId="0" fontId="13" fillId="2" borderId="3" xfId="5" applyFont="1" applyFill="1" applyBorder="1" applyAlignment="1">
      <alignment horizontal="center" vertical="center" shrinkToFit="1"/>
    </xf>
    <xf numFmtId="0" fontId="20" fillId="4" borderId="38" xfId="9" applyFont="1" applyFill="1" applyBorder="1" applyAlignment="1">
      <alignment horizontal="left" vertical="center" shrinkToFit="1"/>
    </xf>
    <xf numFmtId="0" fontId="20" fillId="4" borderId="24" xfId="9" applyFont="1" applyFill="1" applyBorder="1" applyAlignment="1">
      <alignment horizontal="left" vertical="center" shrinkToFit="1"/>
    </xf>
    <xf numFmtId="0" fontId="20" fillId="4" borderId="5" xfId="9" applyFont="1" applyFill="1" applyBorder="1" applyAlignment="1">
      <alignment horizontal="left" vertical="center" shrinkToFit="1"/>
    </xf>
    <xf numFmtId="0" fontId="20" fillId="4" borderId="0" xfId="9" applyFont="1" applyFill="1" applyBorder="1" applyAlignment="1">
      <alignment horizontal="left" vertical="center" shrinkToFit="1"/>
    </xf>
    <xf numFmtId="0" fontId="13" fillId="2" borderId="38" xfId="5" applyFont="1" applyFill="1" applyBorder="1" applyAlignment="1">
      <alignment horizontal="center" vertical="center" shrinkToFit="1"/>
    </xf>
    <xf numFmtId="38" fontId="15" fillId="4" borderId="118" xfId="9" applyNumberFormat="1" applyFont="1" applyFill="1" applyBorder="1" applyAlignment="1">
      <alignment horizontal="center" vertical="center" shrinkToFit="1"/>
    </xf>
    <xf numFmtId="0" fontId="15" fillId="4" borderId="116" xfId="9" applyFont="1" applyFill="1" applyBorder="1" applyAlignment="1">
      <alignment horizontal="center" vertical="center" shrinkToFit="1"/>
    </xf>
    <xf numFmtId="0" fontId="11" fillId="2" borderId="95" xfId="5" applyFont="1" applyFill="1" applyBorder="1" applyAlignment="1">
      <alignment horizontal="right" vertical="center" shrinkToFit="1"/>
    </xf>
    <xf numFmtId="0" fontId="11" fillId="2" borderId="96" xfId="5" applyFont="1" applyFill="1" applyBorder="1" applyAlignment="1">
      <alignment horizontal="right" vertical="center" shrinkToFit="1"/>
    </xf>
    <xf numFmtId="0" fontId="11" fillId="2" borderId="97" xfId="5" applyFont="1" applyFill="1" applyBorder="1" applyAlignment="1">
      <alignment horizontal="right" vertical="center" shrinkToFit="1"/>
    </xf>
    <xf numFmtId="0" fontId="11" fillId="2" borderId="98" xfId="5" applyFont="1" applyFill="1" applyBorder="1" applyAlignment="1">
      <alignment horizontal="right" vertical="center" shrinkToFit="1"/>
    </xf>
    <xf numFmtId="0" fontId="11" fillId="2" borderId="99" xfId="5" applyFont="1" applyFill="1" applyBorder="1" applyAlignment="1">
      <alignment horizontal="right" vertical="center" shrinkToFit="1"/>
    </xf>
    <xf numFmtId="178" fontId="14" fillId="5" borderId="20" xfId="5" applyNumberFormat="1" applyFont="1" applyFill="1" applyBorder="1" applyAlignment="1">
      <alignment horizontal="center" vertical="center" shrinkToFit="1"/>
    </xf>
    <xf numFmtId="178" fontId="14" fillId="5" borderId="10" xfId="5" applyNumberFormat="1" applyFont="1" applyFill="1" applyBorder="1" applyAlignment="1">
      <alignment horizontal="center" vertical="center" shrinkToFit="1"/>
    </xf>
    <xf numFmtId="178" fontId="14" fillId="5" borderId="30" xfId="5" applyNumberFormat="1" applyFont="1" applyFill="1" applyBorder="1" applyAlignment="1">
      <alignment horizontal="center" vertical="center" shrinkToFit="1"/>
    </xf>
    <xf numFmtId="178" fontId="14" fillId="5" borderId="5" xfId="5" applyNumberFormat="1" applyFont="1" applyFill="1" applyBorder="1" applyAlignment="1">
      <alignment horizontal="center" vertical="center" shrinkToFit="1"/>
    </xf>
    <xf numFmtId="178" fontId="14" fillId="5" borderId="0" xfId="5" applyNumberFormat="1" applyFont="1" applyFill="1" applyBorder="1" applyAlignment="1">
      <alignment horizontal="center" vertical="center" shrinkToFit="1"/>
    </xf>
    <xf numFmtId="178" fontId="14" fillId="5" borderId="4" xfId="5" applyNumberFormat="1" applyFont="1" applyFill="1" applyBorder="1" applyAlignment="1">
      <alignment horizontal="center" vertical="center" shrinkToFit="1"/>
    </xf>
    <xf numFmtId="0" fontId="11" fillId="2" borderId="81" xfId="5" applyFont="1" applyFill="1" applyBorder="1" applyAlignment="1">
      <alignment horizontal="right" vertical="center" shrinkToFit="1"/>
    </xf>
    <xf numFmtId="0" fontId="11" fillId="2" borderId="82" xfId="5" applyFont="1" applyFill="1" applyBorder="1" applyAlignment="1">
      <alignment horizontal="right" vertical="center" shrinkToFit="1"/>
    </xf>
    <xf numFmtId="0" fontId="11" fillId="2" borderId="83" xfId="5" applyFont="1" applyFill="1" applyBorder="1" applyAlignment="1">
      <alignment horizontal="right" vertical="center" shrinkToFit="1"/>
    </xf>
    <xf numFmtId="0" fontId="11" fillId="2" borderId="84" xfId="5" applyFont="1" applyFill="1" applyBorder="1" applyAlignment="1">
      <alignment horizontal="right" vertical="center" shrinkToFit="1"/>
    </xf>
    <xf numFmtId="0" fontId="11" fillId="2" borderId="87" xfId="5" applyFont="1" applyFill="1" applyBorder="1" applyAlignment="1">
      <alignment horizontal="right" vertical="center" shrinkToFit="1"/>
    </xf>
    <xf numFmtId="178" fontId="14" fillId="5" borderId="38" xfId="5" applyNumberFormat="1" applyFont="1" applyFill="1" applyBorder="1" applyAlignment="1">
      <alignment horizontal="center" vertical="center" shrinkToFit="1"/>
    </xf>
    <xf numFmtId="178" fontId="14" fillId="5" borderId="24" xfId="5" applyNumberFormat="1" applyFont="1" applyFill="1" applyBorder="1" applyAlignment="1">
      <alignment horizontal="center" vertical="center" shrinkToFit="1"/>
    </xf>
    <xf numFmtId="178" fontId="14" fillId="5" borderId="79" xfId="5" applyNumberFormat="1" applyFont="1" applyFill="1" applyBorder="1" applyAlignment="1">
      <alignment horizontal="center" vertical="center" shrinkToFit="1"/>
    </xf>
    <xf numFmtId="0" fontId="20" fillId="4" borderId="3" xfId="9" applyFont="1" applyFill="1" applyBorder="1" applyAlignment="1">
      <alignment horizontal="left" vertical="center" shrinkToFit="1"/>
    </xf>
    <xf numFmtId="0" fontId="20" fillId="4" borderId="2" xfId="9" applyFont="1" applyFill="1" applyBorder="1" applyAlignment="1">
      <alignment horizontal="left" vertical="center" shrinkToFit="1"/>
    </xf>
    <xf numFmtId="0" fontId="11" fillId="2" borderId="109" xfId="5" applyNumberFormat="1" applyFont="1" applyFill="1" applyBorder="1" applyAlignment="1">
      <alignment horizontal="center" vertical="center" shrinkToFit="1"/>
    </xf>
    <xf numFmtId="0" fontId="17" fillId="4" borderId="0" xfId="9" applyFont="1" applyFill="1" applyAlignment="1">
      <alignment horizontal="center" vertical="center"/>
    </xf>
    <xf numFmtId="0" fontId="1" fillId="4" borderId="0" xfId="9" applyFont="1" applyFill="1" applyAlignment="1">
      <alignment horizontal="center" vertical="center"/>
    </xf>
    <xf numFmtId="38" fontId="15" fillId="4" borderId="36" xfId="9" applyNumberFormat="1" applyFont="1" applyFill="1" applyBorder="1" applyAlignment="1">
      <alignment horizontal="center" vertical="center" shrinkToFit="1"/>
    </xf>
    <xf numFmtId="0" fontId="15" fillId="4" borderId="36" xfId="9" applyFont="1" applyFill="1" applyBorder="1" applyAlignment="1">
      <alignment horizontal="center" vertical="center" shrinkToFit="1"/>
    </xf>
    <xf numFmtId="0" fontId="15" fillId="4" borderId="49" xfId="9" applyFont="1" applyFill="1" applyBorder="1" applyAlignment="1">
      <alignment horizontal="center" vertical="center" shrinkToFit="1"/>
    </xf>
    <xf numFmtId="0" fontId="15" fillId="4" borderId="0" xfId="9" applyFont="1" applyFill="1" applyBorder="1" applyAlignment="1">
      <alignment horizontal="left" vertical="top" shrinkToFit="1"/>
    </xf>
    <xf numFmtId="0" fontId="11" fillId="2" borderId="132" xfId="5" applyFont="1" applyFill="1" applyBorder="1" applyAlignment="1">
      <alignment horizontal="right" vertical="center" shrinkToFit="1"/>
    </xf>
    <xf numFmtId="0" fontId="11" fillId="2" borderId="120" xfId="5" applyFont="1" applyFill="1" applyBorder="1" applyAlignment="1">
      <alignment horizontal="right" vertical="center" shrinkToFit="1"/>
    </xf>
    <xf numFmtId="0" fontId="11" fillId="2" borderId="103" xfId="5" applyFont="1" applyFill="1" applyBorder="1" applyAlignment="1">
      <alignment horizontal="right" vertical="center" shrinkToFit="1"/>
    </xf>
    <xf numFmtId="0" fontId="11" fillId="2" borderId="122" xfId="5" applyFont="1" applyFill="1" applyBorder="1" applyAlignment="1">
      <alignment horizontal="right" vertical="center" shrinkToFit="1"/>
    </xf>
    <xf numFmtId="0" fontId="11" fillId="2" borderId="106" xfId="5" applyFont="1" applyFill="1" applyBorder="1" applyAlignment="1">
      <alignment horizontal="right" vertical="center" shrinkToFit="1"/>
    </xf>
    <xf numFmtId="0" fontId="11" fillId="2" borderId="128" xfId="5" applyFont="1" applyFill="1" applyBorder="1" applyAlignment="1">
      <alignment horizontal="right" vertical="center" shrinkToFit="1"/>
    </xf>
    <xf numFmtId="0" fontId="11" fillId="2" borderId="129" xfId="5" applyFont="1" applyFill="1" applyBorder="1" applyAlignment="1">
      <alignment horizontal="right" vertical="center" shrinkToFit="1"/>
    </xf>
    <xf numFmtId="38" fontId="26" fillId="2" borderId="20" xfId="1" applyFont="1" applyFill="1" applyBorder="1" applyAlignment="1">
      <alignment horizontal="center" vertical="center" shrinkToFit="1"/>
    </xf>
    <xf numFmtId="38" fontId="26" fillId="2" borderId="10" xfId="1" applyFont="1" applyFill="1" applyBorder="1" applyAlignment="1">
      <alignment horizontal="center" vertical="center" shrinkToFit="1"/>
    </xf>
    <xf numFmtId="38" fontId="26" fillId="2" borderId="30" xfId="1" applyFont="1" applyFill="1" applyBorder="1" applyAlignment="1">
      <alignment horizontal="center" vertical="center" shrinkToFit="1"/>
    </xf>
    <xf numFmtId="38" fontId="26" fillId="2" borderId="5" xfId="1" applyFont="1" applyFill="1" applyBorder="1" applyAlignment="1">
      <alignment horizontal="center" vertical="center" shrinkToFit="1"/>
    </xf>
    <xf numFmtId="38" fontId="26" fillId="2" borderId="0" xfId="1" applyFont="1" applyFill="1" applyBorder="1" applyAlignment="1">
      <alignment horizontal="center" vertical="center" shrinkToFit="1"/>
    </xf>
    <xf numFmtId="38" fontId="26" fillId="2" borderId="4" xfId="1" applyFont="1" applyFill="1" applyBorder="1" applyAlignment="1">
      <alignment horizontal="center" vertical="center" shrinkToFit="1"/>
    </xf>
    <xf numFmtId="0" fontId="20" fillId="4" borderId="79" xfId="9" applyFont="1" applyFill="1" applyBorder="1" applyAlignment="1">
      <alignment horizontal="left" vertical="center" shrinkToFit="1"/>
    </xf>
    <xf numFmtId="0" fontId="20" fillId="4" borderId="1" xfId="9" applyFont="1" applyFill="1" applyBorder="1" applyAlignment="1">
      <alignment horizontal="left" vertical="center" shrinkToFit="1"/>
    </xf>
    <xf numFmtId="178" fontId="1" fillId="4" borderId="46" xfId="9" applyNumberFormat="1" applyFont="1" applyFill="1" applyBorder="1" applyAlignment="1">
      <alignment horizontal="center" vertical="center"/>
    </xf>
    <xf numFmtId="178" fontId="1" fillId="4" borderId="0" xfId="9" applyNumberFormat="1" applyFont="1" applyFill="1" applyBorder="1" applyAlignment="1">
      <alignment horizontal="center" vertical="center"/>
    </xf>
    <xf numFmtId="178" fontId="1" fillId="4" borderId="32" xfId="9" applyNumberFormat="1" applyFont="1" applyFill="1" applyBorder="1" applyAlignment="1">
      <alignment horizontal="center" vertical="center"/>
    </xf>
    <xf numFmtId="178" fontId="1" fillId="4" borderId="47" xfId="9" applyNumberFormat="1" applyFont="1" applyFill="1" applyBorder="1" applyAlignment="1">
      <alignment horizontal="center" vertical="center"/>
    </xf>
    <xf numFmtId="178" fontId="1" fillId="4" borderId="21" xfId="9" applyNumberFormat="1" applyFont="1" applyFill="1" applyBorder="1" applyAlignment="1">
      <alignment horizontal="center" vertical="center"/>
    </xf>
    <xf numFmtId="178" fontId="1" fillId="4" borderId="34" xfId="9" applyNumberFormat="1" applyFont="1" applyFill="1" applyBorder="1" applyAlignment="1">
      <alignment horizontal="center" vertical="center"/>
    </xf>
    <xf numFmtId="178" fontId="1" fillId="4" borderId="76" xfId="9" applyNumberFormat="1" applyFont="1" applyFill="1" applyBorder="1" applyAlignment="1">
      <alignment horizontal="center" vertical="center"/>
    </xf>
    <xf numFmtId="178" fontId="1" fillId="4" borderId="37" xfId="9" applyNumberFormat="1" applyFont="1" applyFill="1" applyBorder="1" applyAlignment="1">
      <alignment horizontal="center" vertical="center"/>
    </xf>
    <xf numFmtId="178" fontId="1" fillId="4" borderId="77" xfId="9" applyNumberFormat="1" applyFont="1" applyFill="1" applyBorder="1" applyAlignment="1">
      <alignment horizontal="center" vertical="center"/>
    </xf>
    <xf numFmtId="178" fontId="1" fillId="4" borderId="78" xfId="9" applyNumberFormat="1" applyFont="1" applyFill="1" applyBorder="1" applyAlignment="1">
      <alignment horizontal="center" vertical="center"/>
    </xf>
    <xf numFmtId="178" fontId="1" fillId="4" borderId="35" xfId="9" applyNumberFormat="1" applyFont="1" applyFill="1" applyBorder="1" applyAlignment="1">
      <alignment horizontal="center" vertical="center"/>
    </xf>
    <xf numFmtId="178" fontId="1" fillId="4" borderId="65" xfId="9" applyNumberFormat="1" applyFont="1" applyFill="1" applyBorder="1" applyAlignment="1">
      <alignment horizontal="center" vertical="center"/>
    </xf>
    <xf numFmtId="178" fontId="1" fillId="4" borderId="101" xfId="9" applyNumberFormat="1" applyFont="1" applyFill="1" applyBorder="1" applyAlignment="1">
      <alignment horizontal="center" vertical="center"/>
    </xf>
    <xf numFmtId="178" fontId="1" fillId="4" borderId="64" xfId="9" applyNumberFormat="1" applyFont="1" applyFill="1" applyBorder="1" applyAlignment="1">
      <alignment horizontal="center" vertical="center"/>
    </xf>
    <xf numFmtId="178" fontId="1" fillId="4" borderId="68" xfId="9" applyNumberFormat="1" applyFont="1" applyFill="1" applyBorder="1" applyAlignment="1">
      <alignment horizontal="center" vertical="center"/>
    </xf>
    <xf numFmtId="178" fontId="1" fillId="4" borderId="45" xfId="9" applyNumberFormat="1" applyFont="1" applyFill="1" applyBorder="1" applyAlignment="1">
      <alignment horizontal="center" vertical="center"/>
    </xf>
    <xf numFmtId="178" fontId="1" fillId="4" borderId="100" xfId="9" applyNumberFormat="1" applyFont="1" applyFill="1" applyBorder="1" applyAlignment="1">
      <alignment horizontal="center" vertical="center"/>
    </xf>
    <xf numFmtId="0" fontId="25" fillId="4" borderId="0" xfId="9" applyFont="1" applyFill="1" applyAlignment="1">
      <alignment horizontal="center" vertical="center"/>
    </xf>
    <xf numFmtId="0" fontId="20" fillId="4" borderId="0" xfId="9" applyFont="1" applyFill="1" applyBorder="1" applyAlignment="1">
      <alignment horizontal="left" vertical="center"/>
    </xf>
    <xf numFmtId="178" fontId="1" fillId="4" borderId="71" xfId="9" applyNumberFormat="1" applyFont="1" applyFill="1" applyBorder="1" applyAlignment="1">
      <alignment horizontal="center" vertical="center"/>
    </xf>
    <xf numFmtId="178" fontId="1" fillId="4" borderId="72" xfId="9" applyNumberFormat="1" applyFont="1" applyFill="1" applyBorder="1" applyAlignment="1">
      <alignment horizontal="center" vertical="center"/>
    </xf>
    <xf numFmtId="178" fontId="1" fillId="4" borderId="74" xfId="9" applyNumberFormat="1" applyFont="1" applyFill="1" applyBorder="1" applyAlignment="1">
      <alignment horizontal="center" vertical="center"/>
    </xf>
    <xf numFmtId="0" fontId="15" fillId="4" borderId="10" xfId="9" applyFont="1" applyFill="1" applyBorder="1" applyAlignment="1">
      <alignment horizontal="center" vertical="center"/>
    </xf>
    <xf numFmtId="0" fontId="15" fillId="4" borderId="48" xfId="9" applyFont="1" applyFill="1" applyBorder="1" applyAlignment="1">
      <alignment horizontal="center" vertical="center" shrinkToFit="1"/>
    </xf>
    <xf numFmtId="0" fontId="15" fillId="4" borderId="21" xfId="9" applyFont="1" applyFill="1" applyBorder="1" applyAlignment="1">
      <alignment horizontal="center" vertical="center"/>
    </xf>
    <xf numFmtId="38" fontId="15" fillId="4" borderId="21" xfId="9" applyNumberFormat="1" applyFont="1" applyFill="1" applyBorder="1" applyAlignment="1">
      <alignment horizontal="center" vertical="center" shrinkToFit="1"/>
    </xf>
    <xf numFmtId="178" fontId="1" fillId="4" borderId="73" xfId="9" applyNumberFormat="1" applyFont="1" applyFill="1" applyBorder="1" applyAlignment="1">
      <alignment horizontal="center" vertical="center"/>
    </xf>
    <xf numFmtId="178" fontId="1" fillId="4" borderId="10" xfId="9" applyNumberFormat="1" applyFont="1" applyFill="1" applyBorder="1" applyAlignment="1">
      <alignment horizontal="center" vertical="center"/>
    </xf>
    <xf numFmtId="178" fontId="1" fillId="4" borderId="33" xfId="9" applyNumberFormat="1" applyFont="1" applyFill="1" applyBorder="1" applyAlignment="1">
      <alignment horizontal="center" vertical="center"/>
    </xf>
    <xf numFmtId="0" fontId="25" fillId="4" borderId="0" xfId="9" applyFont="1" applyFill="1" applyAlignment="1">
      <alignment horizontal="left" vertical="center"/>
    </xf>
    <xf numFmtId="178" fontId="1" fillId="4" borderId="69" xfId="9" applyNumberFormat="1" applyFont="1" applyFill="1" applyBorder="1" applyAlignment="1">
      <alignment horizontal="center" vertical="center"/>
    </xf>
    <xf numFmtId="178" fontId="1" fillId="4" borderId="70" xfId="9" applyNumberFormat="1" applyFont="1" applyFill="1" applyBorder="1" applyAlignment="1">
      <alignment horizontal="center" vertical="center"/>
    </xf>
    <xf numFmtId="178" fontId="1" fillId="4" borderId="75" xfId="9" applyNumberFormat="1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center" vertical="center"/>
    </xf>
    <xf numFmtId="38" fontId="13" fillId="4" borderId="0" xfId="9" applyNumberFormat="1" applyFont="1" applyFill="1" applyBorder="1" applyAlignment="1">
      <alignment horizontal="center" vertical="center" shrinkToFit="1"/>
    </xf>
    <xf numFmtId="0" fontId="15" fillId="4" borderId="117" xfId="9" applyFont="1" applyFill="1" applyBorder="1" applyAlignment="1">
      <alignment horizontal="center" vertical="center"/>
    </xf>
    <xf numFmtId="0" fontId="15" fillId="4" borderId="118" xfId="9" applyFont="1" applyFill="1" applyBorder="1" applyAlignment="1">
      <alignment horizontal="center" vertical="center"/>
    </xf>
    <xf numFmtId="0" fontId="15" fillId="4" borderId="48" xfId="9" applyFont="1" applyFill="1" applyBorder="1" applyAlignment="1">
      <alignment horizontal="center" vertical="center"/>
    </xf>
    <xf numFmtId="0" fontId="15" fillId="4" borderId="36" xfId="9" applyFont="1" applyFill="1" applyBorder="1" applyAlignment="1">
      <alignment horizontal="center" vertical="center"/>
    </xf>
    <xf numFmtId="0" fontId="15" fillId="4" borderId="48" xfId="9" applyFont="1" applyFill="1" applyBorder="1" applyAlignment="1">
      <alignment horizontal="center"/>
    </xf>
    <xf numFmtId="0" fontId="15" fillId="4" borderId="36" xfId="9" applyFont="1" applyFill="1" applyBorder="1" applyAlignment="1">
      <alignment horizontal="center"/>
    </xf>
    <xf numFmtId="38" fontId="15" fillId="4" borderId="36" xfId="9" applyNumberFormat="1" applyFont="1" applyFill="1" applyBorder="1" applyAlignment="1">
      <alignment horizontal="center"/>
    </xf>
    <xf numFmtId="0" fontId="15" fillId="4" borderId="49" xfId="9" applyFont="1" applyFill="1" applyBorder="1" applyAlignment="1">
      <alignment horizontal="center"/>
    </xf>
    <xf numFmtId="38" fontId="15" fillId="4" borderId="36" xfId="9" applyNumberFormat="1" applyFont="1" applyFill="1" applyBorder="1" applyAlignment="1">
      <alignment horizontal="center" vertical="center"/>
    </xf>
    <xf numFmtId="0" fontId="15" fillId="4" borderId="49" xfId="9" applyFont="1" applyFill="1" applyBorder="1" applyAlignment="1">
      <alignment horizontal="center" vertical="center"/>
    </xf>
    <xf numFmtId="38" fontId="15" fillId="4" borderId="118" xfId="9" applyNumberFormat="1" applyFont="1" applyFill="1" applyBorder="1" applyAlignment="1">
      <alignment horizontal="center" vertical="center"/>
    </xf>
    <xf numFmtId="0" fontId="15" fillId="4" borderId="116" xfId="9" applyFont="1" applyFill="1" applyBorder="1" applyAlignment="1">
      <alignment horizontal="center" vertical="center"/>
    </xf>
    <xf numFmtId="0" fontId="32" fillId="4" borderId="0" xfId="7" applyFont="1" applyFill="1" applyAlignment="1">
      <alignment vertical="center"/>
    </xf>
    <xf numFmtId="0" fontId="33" fillId="4" borderId="0" xfId="7" applyFont="1" applyFill="1" applyAlignment="1">
      <alignment vertical="center"/>
    </xf>
    <xf numFmtId="0" fontId="14" fillId="4" borderId="112" xfId="0" applyNumberFormat="1" applyFont="1" applyFill="1" applyBorder="1" applyAlignment="1"/>
    <xf numFmtId="0" fontId="14" fillId="4" borderId="0" xfId="0" applyNumberFormat="1" applyFont="1" applyFill="1" applyBorder="1" applyAlignment="1">
      <alignment vertical="center"/>
    </xf>
    <xf numFmtId="0" fontId="14" fillId="4" borderId="0" xfId="0" applyNumberFormat="1" applyFont="1" applyFill="1" applyBorder="1" applyAlignment="1"/>
    <xf numFmtId="0" fontId="14" fillId="4" borderId="41" xfId="0" applyNumberFormat="1" applyFont="1" applyFill="1" applyBorder="1" applyAlignment="1"/>
    <xf numFmtId="0" fontId="15" fillId="4" borderId="9" xfId="0" applyFont="1" applyFill="1" applyBorder="1" applyAlignment="1"/>
    <xf numFmtId="0" fontId="15" fillId="4" borderId="110" xfId="0" applyFont="1" applyFill="1" applyBorder="1" applyAlignment="1"/>
    <xf numFmtId="0" fontId="34" fillId="4" borderId="115" xfId="0" applyFont="1" applyFill="1" applyBorder="1" applyAlignment="1"/>
    <xf numFmtId="0" fontId="15" fillId="4" borderId="0" xfId="0" applyFont="1" applyFill="1" applyAlignment="1"/>
    <xf numFmtId="0" fontId="15" fillId="4" borderId="115" xfId="0" applyFont="1" applyFill="1" applyBorder="1" applyAlignment="1"/>
    <xf numFmtId="0" fontId="15" fillId="4" borderId="0" xfId="0" applyFont="1" applyFill="1" applyBorder="1" applyAlignment="1"/>
    <xf numFmtId="0" fontId="4" fillId="4" borderId="42" xfId="0" applyNumberFormat="1" applyFont="1" applyFill="1" applyBorder="1" applyAlignment="1">
      <alignment horizontal="center" vertical="center" shrinkToFit="1"/>
    </xf>
    <xf numFmtId="0" fontId="4" fillId="4" borderId="41" xfId="0" applyNumberFormat="1" applyFont="1" applyFill="1" applyBorder="1" applyAlignment="1">
      <alignment horizontal="center" vertical="center" shrinkToFit="1"/>
    </xf>
    <xf numFmtId="0" fontId="4" fillId="4" borderId="40" xfId="0" applyNumberFormat="1" applyFont="1" applyFill="1" applyBorder="1" applyAlignment="1">
      <alignment horizontal="center" vertical="center" shrinkToFit="1"/>
    </xf>
    <xf numFmtId="0" fontId="1" fillId="4" borderId="0" xfId="0" applyNumberFormat="1" applyFont="1" applyFill="1" applyBorder="1" applyAlignment="1">
      <alignment vertical="center" shrinkToFit="1"/>
    </xf>
    <xf numFmtId="0" fontId="4" fillId="4" borderId="0" xfId="0" applyNumberFormat="1" applyFont="1" applyFill="1" applyBorder="1" applyAlignment="1">
      <alignment horizontal="center" vertical="center" shrinkToFit="1"/>
    </xf>
    <xf numFmtId="0" fontId="1" fillId="4" borderId="0" xfId="0" applyFont="1" applyFill="1" applyAlignment="1">
      <alignment shrinkToFit="1"/>
    </xf>
    <xf numFmtId="38" fontId="4" fillId="4" borderId="42" xfId="0" applyNumberFormat="1" applyFont="1" applyFill="1" applyBorder="1" applyAlignment="1">
      <alignment horizontal="center" vertical="center" shrinkToFit="1"/>
    </xf>
    <xf numFmtId="38" fontId="4" fillId="4" borderId="41" xfId="0" applyNumberFormat="1" applyFont="1" applyFill="1" applyBorder="1" applyAlignment="1">
      <alignment horizontal="center" vertical="center" shrinkToFit="1"/>
    </xf>
    <xf numFmtId="38" fontId="4" fillId="4" borderId="40" xfId="0" applyNumberFormat="1" applyFont="1" applyFill="1" applyBorder="1" applyAlignment="1">
      <alignment horizontal="center" vertical="center" shrinkToFit="1"/>
    </xf>
  </cellXfs>
  <cellStyles count="12">
    <cellStyle name="桁区切り" xfId="1" builtinId="6"/>
    <cellStyle name="桁区切り 2" xfId="2"/>
    <cellStyle name="桁区切り 3" xfId="3"/>
    <cellStyle name="通貨 2" xfId="4"/>
    <cellStyle name="標準" xfId="0" builtinId="0"/>
    <cellStyle name="標準 2" xfId="5"/>
    <cellStyle name="標準 2 2" xfId="6"/>
    <cellStyle name="標準 2 2 2" xfId="7"/>
    <cellStyle name="標準 2 2 3" xfId="8"/>
    <cellStyle name="標準 2_14mikkusuopunpannfuretto" xfId="9"/>
    <cellStyle name="標準 3" xfId="10"/>
    <cellStyle name="標準 4" xfId="11"/>
  </cellStyles>
  <dxfs count="0"/>
  <tableStyles count="0" defaultTableStyle="TableStyleMedium2" defaultPivotStyle="PivotStyleLight16"/>
  <colors>
    <mruColors>
      <color rgb="FFACFEDF"/>
      <color rgb="FFFEBEF9"/>
      <color rgb="FFF3FD6F"/>
      <color rgb="FF75FBC5"/>
      <color rgb="FFFEBF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15</xdr:row>
      <xdr:rowOff>41519</xdr:rowOff>
    </xdr:from>
    <xdr:to>
      <xdr:col>11</xdr:col>
      <xdr:colOff>0</xdr:colOff>
      <xdr:row>20</xdr:row>
      <xdr:rowOff>165101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56" t="11999" r="9803" b="30406"/>
        <a:stretch/>
      </xdr:blipFill>
      <xdr:spPr>
        <a:xfrm>
          <a:off x="914400" y="2797419"/>
          <a:ext cx="1866900" cy="1076082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6</xdr:row>
      <xdr:rowOff>12700</xdr:rowOff>
    </xdr:from>
    <xdr:to>
      <xdr:col>11</xdr:col>
      <xdr:colOff>12700</xdr:colOff>
      <xdr:row>11</xdr:row>
      <xdr:rowOff>152400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t="7190" r="14706" b="36602"/>
        <a:stretch/>
      </xdr:blipFill>
      <xdr:spPr>
        <a:xfrm>
          <a:off x="889000" y="1066800"/>
          <a:ext cx="1905000" cy="10922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38099</xdr:colOff>
      <xdr:row>15</xdr:row>
      <xdr:rowOff>12699</xdr:rowOff>
    </xdr:from>
    <xdr:to>
      <xdr:col>28</xdr:col>
      <xdr:colOff>107872</xdr:colOff>
      <xdr:row>20</xdr:row>
      <xdr:rowOff>177800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7" t="8285" r="11561" b="27746"/>
        <a:stretch/>
      </xdr:blipFill>
      <xdr:spPr>
        <a:xfrm>
          <a:off x="3238499" y="2768599"/>
          <a:ext cx="1898573" cy="1117601"/>
        </a:xfrm>
        <a:prstGeom prst="rect">
          <a:avLst/>
        </a:prstGeom>
      </xdr:spPr>
    </xdr:pic>
    <xdr:clientData/>
  </xdr:twoCellAnchor>
  <xdr:twoCellAnchor editAs="oneCell">
    <xdr:from>
      <xdr:col>14</xdr:col>
      <xdr:colOff>88900</xdr:colOff>
      <xdr:row>6</xdr:row>
      <xdr:rowOff>26077</xdr:rowOff>
    </xdr:from>
    <xdr:to>
      <xdr:col>27</xdr:col>
      <xdr:colOff>101600</xdr:colOff>
      <xdr:row>12</xdr:row>
      <xdr:rowOff>0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68" t="10256" r="12308" b="23419"/>
        <a:stretch/>
      </xdr:blipFill>
      <xdr:spPr>
        <a:xfrm>
          <a:off x="3289300" y="1080177"/>
          <a:ext cx="1727200" cy="1116923"/>
        </a:xfrm>
        <a:prstGeom prst="rect">
          <a:avLst/>
        </a:prstGeom>
      </xdr:spPr>
    </xdr:pic>
    <xdr:clientData/>
  </xdr:twoCellAnchor>
  <xdr:twoCellAnchor editAs="oneCell">
    <xdr:from>
      <xdr:col>31</xdr:col>
      <xdr:colOff>50800</xdr:colOff>
      <xdr:row>6</xdr:row>
      <xdr:rowOff>50799</xdr:rowOff>
    </xdr:from>
    <xdr:to>
      <xdr:col>34</xdr:col>
      <xdr:colOff>838200</xdr:colOff>
      <xdr:row>11</xdr:row>
      <xdr:rowOff>165100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83" t="23809" r="15477" b="21429"/>
        <a:stretch/>
      </xdr:blipFill>
      <xdr:spPr>
        <a:xfrm>
          <a:off x="5422900" y="1104899"/>
          <a:ext cx="1676400" cy="1066801"/>
        </a:xfrm>
        <a:prstGeom prst="rect">
          <a:avLst/>
        </a:prstGeom>
      </xdr:spPr>
    </xdr:pic>
    <xdr:clientData/>
  </xdr:twoCellAnchor>
  <xdr:twoCellAnchor editAs="oneCell">
    <xdr:from>
      <xdr:col>33</xdr:col>
      <xdr:colOff>177800</xdr:colOff>
      <xdr:row>24</xdr:row>
      <xdr:rowOff>139700</xdr:rowOff>
    </xdr:from>
    <xdr:to>
      <xdr:col>38</xdr:col>
      <xdr:colOff>63500</xdr:colOff>
      <xdr:row>31</xdr:row>
      <xdr:rowOff>114300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2" t="15832" r="13463" b="34699"/>
        <a:stretch/>
      </xdr:blipFill>
      <xdr:spPr>
        <a:xfrm>
          <a:off x="5778500" y="4533900"/>
          <a:ext cx="1828800" cy="1041400"/>
        </a:xfrm>
        <a:prstGeom prst="rect">
          <a:avLst/>
        </a:prstGeom>
      </xdr:spPr>
    </xdr:pic>
    <xdr:clientData/>
  </xdr:twoCellAnchor>
  <xdr:twoCellAnchor editAs="oneCell">
    <xdr:from>
      <xdr:col>33</xdr:col>
      <xdr:colOff>190499</xdr:colOff>
      <xdr:row>32</xdr:row>
      <xdr:rowOff>101600</xdr:rowOff>
    </xdr:from>
    <xdr:to>
      <xdr:col>38</xdr:col>
      <xdr:colOff>126888</xdr:colOff>
      <xdr:row>39</xdr:row>
      <xdr:rowOff>63500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67" t="22643" r="18333" b="32841"/>
        <a:stretch/>
      </xdr:blipFill>
      <xdr:spPr>
        <a:xfrm>
          <a:off x="5791199" y="5715000"/>
          <a:ext cx="1879489" cy="1028700"/>
        </a:xfrm>
        <a:prstGeom prst="rect">
          <a:avLst/>
        </a:prstGeom>
      </xdr:spPr>
    </xdr:pic>
    <xdr:clientData/>
  </xdr:twoCellAnchor>
  <xdr:twoCellAnchor editAs="oneCell">
    <xdr:from>
      <xdr:col>31</xdr:col>
      <xdr:colOff>25401</xdr:colOff>
      <xdr:row>15</xdr:row>
      <xdr:rowOff>38100</xdr:rowOff>
    </xdr:from>
    <xdr:to>
      <xdr:col>34</xdr:col>
      <xdr:colOff>850901</xdr:colOff>
      <xdr:row>21</xdr:row>
      <xdr:rowOff>0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1" t="8871" r="6855" b="20968"/>
        <a:stretch/>
      </xdr:blipFill>
      <xdr:spPr>
        <a:xfrm>
          <a:off x="5397501" y="2794000"/>
          <a:ext cx="1714500" cy="1104900"/>
        </a:xfrm>
        <a:prstGeom prst="rect">
          <a:avLst/>
        </a:prstGeom>
      </xdr:spPr>
    </xdr:pic>
    <xdr:clientData/>
  </xdr:twoCellAnchor>
  <xdr:twoCellAnchor editAs="oneCell">
    <xdr:from>
      <xdr:col>38</xdr:col>
      <xdr:colOff>50799</xdr:colOff>
      <xdr:row>79</xdr:row>
      <xdr:rowOff>95912</xdr:rowOff>
    </xdr:from>
    <xdr:to>
      <xdr:col>52</xdr:col>
      <xdr:colOff>63500</xdr:colOff>
      <xdr:row>86</xdr:row>
      <xdr:rowOff>63500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3" t="19556" r="22666" b="32889"/>
        <a:stretch/>
      </xdr:blipFill>
      <xdr:spPr>
        <a:xfrm>
          <a:off x="7594599" y="11906912"/>
          <a:ext cx="1943101" cy="1034388"/>
        </a:xfrm>
        <a:prstGeom prst="rect">
          <a:avLst/>
        </a:prstGeom>
      </xdr:spPr>
    </xdr:pic>
    <xdr:clientData/>
  </xdr:twoCellAnchor>
  <xdr:twoCellAnchor editAs="oneCell">
    <xdr:from>
      <xdr:col>32</xdr:col>
      <xdr:colOff>12699</xdr:colOff>
      <xdr:row>72</xdr:row>
      <xdr:rowOff>130876</xdr:rowOff>
    </xdr:from>
    <xdr:to>
      <xdr:col>37</xdr:col>
      <xdr:colOff>116726</xdr:colOff>
      <xdr:row>80</xdr:row>
      <xdr:rowOff>25399</xdr:rowOff>
    </xdr:to>
    <xdr:pic>
      <xdr:nvPicPr>
        <xdr:cNvPr id="11" name="図 10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28445" r="30666" b="33778"/>
        <a:stretch/>
      </xdr:blipFill>
      <xdr:spPr>
        <a:xfrm>
          <a:off x="5499099" y="10875076"/>
          <a:ext cx="2021727" cy="1113723"/>
        </a:xfrm>
        <a:prstGeom prst="rect">
          <a:avLst/>
        </a:prstGeom>
      </xdr:spPr>
    </xdr:pic>
    <xdr:clientData/>
  </xdr:twoCellAnchor>
  <xdr:twoCellAnchor editAs="oneCell">
    <xdr:from>
      <xdr:col>37</xdr:col>
      <xdr:colOff>3174</xdr:colOff>
      <xdr:row>15</xdr:row>
      <xdr:rowOff>63500</xdr:rowOff>
    </xdr:from>
    <xdr:to>
      <xdr:col>48</xdr:col>
      <xdr:colOff>136967</xdr:colOff>
      <xdr:row>20</xdr:row>
      <xdr:rowOff>152400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7" t="9197" r="13218" b="30267"/>
        <a:stretch/>
      </xdr:blipFill>
      <xdr:spPr>
        <a:xfrm>
          <a:off x="7407274" y="2819400"/>
          <a:ext cx="1670493" cy="1041400"/>
        </a:xfrm>
        <a:prstGeom prst="rect">
          <a:avLst/>
        </a:prstGeom>
      </xdr:spPr>
    </xdr:pic>
    <xdr:clientData/>
  </xdr:twoCellAnchor>
  <xdr:twoCellAnchor editAs="oneCell">
    <xdr:from>
      <xdr:col>41</xdr:col>
      <xdr:colOff>12700</xdr:colOff>
      <xdr:row>25</xdr:row>
      <xdr:rowOff>126290</xdr:rowOff>
    </xdr:from>
    <xdr:to>
      <xdr:col>52</xdr:col>
      <xdr:colOff>88900</xdr:colOff>
      <xdr:row>31</xdr:row>
      <xdr:rowOff>88900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8" t="18301" r="8823" b="30065"/>
        <a:stretch/>
      </xdr:blipFill>
      <xdr:spPr>
        <a:xfrm>
          <a:off x="7975600" y="4672890"/>
          <a:ext cx="1587500" cy="877010"/>
        </a:xfrm>
        <a:prstGeom prst="rect">
          <a:avLst/>
        </a:prstGeom>
      </xdr:spPr>
    </xdr:pic>
    <xdr:clientData/>
  </xdr:twoCellAnchor>
  <xdr:twoCellAnchor editAs="oneCell">
    <xdr:from>
      <xdr:col>41</xdr:col>
      <xdr:colOff>88900</xdr:colOff>
      <xdr:row>33</xdr:row>
      <xdr:rowOff>58328</xdr:rowOff>
    </xdr:from>
    <xdr:to>
      <xdr:col>52</xdr:col>
      <xdr:colOff>0</xdr:colOff>
      <xdr:row>39</xdr:row>
      <xdr:rowOff>12699</xdr:rowOff>
    </xdr:to>
    <xdr:pic>
      <xdr:nvPicPr>
        <xdr:cNvPr id="14" name="図 13"/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00" t="26667" r="25334" b="28000"/>
        <a:stretch/>
      </xdr:blipFill>
      <xdr:spPr>
        <a:xfrm>
          <a:off x="8051800" y="5824128"/>
          <a:ext cx="1422400" cy="868771"/>
        </a:xfrm>
        <a:prstGeom prst="rect">
          <a:avLst/>
        </a:prstGeom>
      </xdr:spPr>
    </xdr:pic>
    <xdr:clientData/>
  </xdr:twoCellAnchor>
  <xdr:twoCellAnchor editAs="oneCell">
    <xdr:from>
      <xdr:col>33</xdr:col>
      <xdr:colOff>342900</xdr:colOff>
      <xdr:row>120</xdr:row>
      <xdr:rowOff>76199</xdr:rowOff>
    </xdr:from>
    <xdr:to>
      <xdr:col>43</xdr:col>
      <xdr:colOff>72491</xdr:colOff>
      <xdr:row>128</xdr:row>
      <xdr:rowOff>9524</xdr:rowOff>
    </xdr:to>
    <xdr:pic>
      <xdr:nvPicPr>
        <xdr:cNvPr id="15" name="図 14"/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8" t="23680" r="15999" b="29334"/>
        <a:stretch/>
      </xdr:blipFill>
      <xdr:spPr>
        <a:xfrm>
          <a:off x="5943600" y="17081499"/>
          <a:ext cx="2371191" cy="1152525"/>
        </a:xfrm>
        <a:prstGeom prst="rect">
          <a:avLst/>
        </a:prstGeom>
      </xdr:spPr>
    </xdr:pic>
    <xdr:clientData/>
  </xdr:twoCellAnchor>
  <xdr:twoCellAnchor editAs="oneCell">
    <xdr:from>
      <xdr:col>34</xdr:col>
      <xdr:colOff>850900</xdr:colOff>
      <xdr:row>128</xdr:row>
      <xdr:rowOff>76200</xdr:rowOff>
    </xdr:from>
    <xdr:to>
      <xdr:col>50</xdr:col>
      <xdr:colOff>88900</xdr:colOff>
      <xdr:row>135</xdr:row>
      <xdr:rowOff>27847</xdr:rowOff>
    </xdr:to>
    <xdr:pic>
      <xdr:nvPicPr>
        <xdr:cNvPr id="16" name="図 15"/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33" t="28445" r="13667" b="32000"/>
        <a:stretch/>
      </xdr:blipFill>
      <xdr:spPr>
        <a:xfrm>
          <a:off x="7112000" y="18300700"/>
          <a:ext cx="2197100" cy="1018447"/>
        </a:xfrm>
        <a:prstGeom prst="rect">
          <a:avLst/>
        </a:prstGeom>
      </xdr:spPr>
    </xdr:pic>
    <xdr:clientData/>
  </xdr:twoCellAnchor>
  <xdr:twoCellAnchor editAs="oneCell">
    <xdr:from>
      <xdr:col>37</xdr:col>
      <xdr:colOff>25399</xdr:colOff>
      <xdr:row>6</xdr:row>
      <xdr:rowOff>38099</xdr:rowOff>
    </xdr:from>
    <xdr:to>
      <xdr:col>48</xdr:col>
      <xdr:colOff>128978</xdr:colOff>
      <xdr:row>11</xdr:row>
      <xdr:rowOff>165100</xdr:rowOff>
    </xdr:to>
    <xdr:pic>
      <xdr:nvPicPr>
        <xdr:cNvPr id="17" name="図 16"/>
        <xdr:cNvPicPr>
          <a:picLocks noChangeAspect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43" t="13943" r="15686" b="18954"/>
        <a:stretch/>
      </xdr:blipFill>
      <xdr:spPr>
        <a:xfrm>
          <a:off x="7429499" y="1092199"/>
          <a:ext cx="1640279" cy="1079501"/>
        </a:xfrm>
        <a:prstGeom prst="rect">
          <a:avLst/>
        </a:prstGeom>
      </xdr:spPr>
    </xdr:pic>
    <xdr:clientData/>
  </xdr:twoCellAnchor>
  <xdr:twoCellAnchor editAs="oneCell">
    <xdr:from>
      <xdr:col>34</xdr:col>
      <xdr:colOff>368300</xdr:colOff>
      <xdr:row>187</xdr:row>
      <xdr:rowOff>53975</xdr:rowOff>
    </xdr:from>
    <xdr:to>
      <xdr:col>48</xdr:col>
      <xdr:colOff>127000</xdr:colOff>
      <xdr:row>194</xdr:row>
      <xdr:rowOff>76902</xdr:rowOff>
    </xdr:to>
    <xdr:pic>
      <xdr:nvPicPr>
        <xdr:cNvPr id="18" name="図 17"/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33" t="13778" r="10333" b="41333"/>
        <a:stretch/>
      </xdr:blipFill>
      <xdr:spPr>
        <a:xfrm>
          <a:off x="6629400" y="26419175"/>
          <a:ext cx="2438400" cy="1089727"/>
        </a:xfrm>
        <a:prstGeom prst="rect">
          <a:avLst/>
        </a:prstGeom>
      </xdr:spPr>
    </xdr:pic>
    <xdr:clientData/>
  </xdr:twoCellAnchor>
  <xdr:twoCellAnchor editAs="oneCell">
    <xdr:from>
      <xdr:col>34</xdr:col>
      <xdr:colOff>330200</xdr:colOff>
      <xdr:row>177</xdr:row>
      <xdr:rowOff>114300</xdr:rowOff>
    </xdr:from>
    <xdr:to>
      <xdr:col>49</xdr:col>
      <xdr:colOff>50800</xdr:colOff>
      <xdr:row>186</xdr:row>
      <xdr:rowOff>12700</xdr:rowOff>
    </xdr:to>
    <xdr:pic>
      <xdr:nvPicPr>
        <xdr:cNvPr id="19" name="図 18"/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32" t="21778" r="9000" b="25778"/>
        <a:stretch/>
      </xdr:blipFill>
      <xdr:spPr>
        <a:xfrm>
          <a:off x="6591300" y="24955500"/>
          <a:ext cx="2540000" cy="12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19</xdr:col>
      <xdr:colOff>50800</xdr:colOff>
      <xdr:row>301</xdr:row>
      <xdr:rowOff>50800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4437300"/>
          <a:ext cx="3810000" cy="2857500"/>
        </a:xfrm>
        <a:prstGeom prst="rect">
          <a:avLst/>
        </a:prstGeom>
      </xdr:spPr>
    </xdr:pic>
    <xdr:clientData/>
  </xdr:twoCellAnchor>
  <xdr:twoCellAnchor editAs="oneCell">
    <xdr:from>
      <xdr:col>20</xdr:col>
      <xdr:colOff>76199</xdr:colOff>
      <xdr:row>288</xdr:row>
      <xdr:rowOff>190500</xdr:rowOff>
    </xdr:from>
    <xdr:to>
      <xdr:col>53</xdr:col>
      <xdr:colOff>1410</xdr:colOff>
      <xdr:row>300</xdr:row>
      <xdr:rowOff>63500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5" b="11556"/>
        <a:stretch/>
      </xdr:blipFill>
      <xdr:spPr>
        <a:xfrm>
          <a:off x="4114799" y="44627800"/>
          <a:ext cx="5475111" cy="246380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305</xdr:row>
      <xdr:rowOff>50801</xdr:rowOff>
    </xdr:from>
    <xdr:to>
      <xdr:col>17</xdr:col>
      <xdr:colOff>128862</xdr:colOff>
      <xdr:row>313</xdr:row>
      <xdr:rowOff>1</xdr:rowOff>
    </xdr:to>
    <xdr:pic>
      <xdr:nvPicPr>
        <xdr:cNvPr id="22" name="図 21"/>
        <xdr:cNvPicPr>
          <a:picLocks noChangeAspect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33" t="45039" r="35667" b="16165"/>
        <a:stretch/>
      </xdr:blipFill>
      <xdr:spPr>
        <a:xfrm>
          <a:off x="368300" y="47421801"/>
          <a:ext cx="3389587" cy="2184400"/>
        </a:xfrm>
        <a:prstGeom prst="rect">
          <a:avLst/>
        </a:prstGeom>
      </xdr:spPr>
    </xdr:pic>
    <xdr:clientData/>
  </xdr:twoCellAnchor>
  <xdr:twoCellAnchor editAs="oneCell">
    <xdr:from>
      <xdr:col>23</xdr:col>
      <xdr:colOff>101600</xdr:colOff>
      <xdr:row>305</xdr:row>
      <xdr:rowOff>127000</xdr:rowOff>
    </xdr:from>
    <xdr:to>
      <xdr:col>50</xdr:col>
      <xdr:colOff>51650</xdr:colOff>
      <xdr:row>313</xdr:row>
      <xdr:rowOff>63500</xdr:rowOff>
    </xdr:to>
    <xdr:pic>
      <xdr:nvPicPr>
        <xdr:cNvPr id="23" name="図 22"/>
        <xdr:cNvPicPr>
          <a:picLocks noChangeAspect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350"/>
        <a:stretch/>
      </xdr:blipFill>
      <xdr:spPr>
        <a:xfrm>
          <a:off x="4559300" y="47498000"/>
          <a:ext cx="471255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45"/>
  <sheetViews>
    <sheetView tabSelected="1" view="pageBreakPreview" zoomScale="75" zoomScaleNormal="100" zoomScaleSheetLayoutView="75" workbookViewId="0">
      <selection activeCell="B1" sqref="B1"/>
    </sheetView>
  </sheetViews>
  <sheetFormatPr defaultColWidth="9" defaultRowHeight="9" customHeight="1" x14ac:dyDescent="0.15"/>
  <cols>
    <col min="1" max="1" width="1.75" style="36" customWidth="1"/>
    <col min="2" max="2" width="8.625" style="36" customWidth="1"/>
    <col min="3" max="3" width="11.25" style="36" customWidth="1"/>
    <col min="4" max="23" width="1.75" style="36" customWidth="1"/>
    <col min="24" max="33" width="1.5" style="36" customWidth="1"/>
    <col min="34" max="34" width="8.625" style="36" customWidth="1"/>
    <col min="35" max="35" width="11.25" style="36" customWidth="1"/>
    <col min="36" max="51" width="1.75" style="36" customWidth="1"/>
    <col min="52" max="64" width="1.5" style="36" customWidth="1"/>
    <col min="65" max="16384" width="9" style="36"/>
  </cols>
  <sheetData>
    <row r="1" spans="2:78" s="226" customFormat="1" ht="29.25" customHeight="1" x14ac:dyDescent="0.15">
      <c r="B1" s="453" t="s">
        <v>394</v>
      </c>
      <c r="C1" s="228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  <c r="S1" s="230"/>
      <c r="T1" s="230"/>
      <c r="U1" s="230"/>
      <c r="V1" s="230"/>
      <c r="W1" s="230"/>
      <c r="X1" s="230"/>
      <c r="Y1" s="230"/>
      <c r="Z1" s="231"/>
      <c r="AA1" s="231"/>
      <c r="AB1" s="231"/>
      <c r="AC1" s="231"/>
      <c r="AQ1" s="227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2"/>
      <c r="BU1" s="232"/>
      <c r="BV1" s="232"/>
      <c r="BW1" s="232"/>
      <c r="BX1" s="232"/>
      <c r="BY1" s="232"/>
      <c r="BZ1" s="233"/>
    </row>
    <row r="2" spans="2:78" s="226" customFormat="1" ht="27.75" customHeight="1" x14ac:dyDescent="0.15">
      <c r="B2" s="452" t="s">
        <v>395</v>
      </c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  <c r="S2" s="230"/>
      <c r="T2" s="230"/>
      <c r="U2" s="230"/>
      <c r="V2" s="230"/>
      <c r="W2" s="230"/>
      <c r="X2" s="230"/>
      <c r="Y2" s="230"/>
      <c r="Z2" s="231"/>
      <c r="AA2" s="231"/>
      <c r="AB2" s="231"/>
      <c r="AC2" s="231"/>
      <c r="AQ2" s="227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2"/>
      <c r="BU2" s="232"/>
      <c r="BV2" s="232"/>
      <c r="BW2" s="232"/>
      <c r="BX2" s="232"/>
      <c r="BY2" s="232"/>
      <c r="BZ2" s="233"/>
    </row>
    <row r="3" spans="2:78" s="226" customFormat="1" ht="3.75" customHeight="1" x14ac:dyDescent="0.15">
      <c r="B3" s="229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/>
      <c r="S3" s="230"/>
      <c r="T3" s="230"/>
      <c r="U3" s="230"/>
      <c r="V3" s="230"/>
      <c r="W3" s="230"/>
      <c r="X3" s="230"/>
      <c r="Y3" s="230"/>
      <c r="Z3" s="231"/>
      <c r="AA3" s="231"/>
      <c r="AB3" s="231"/>
      <c r="AC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2"/>
      <c r="BT3" s="232"/>
      <c r="BU3" s="232"/>
      <c r="BV3" s="232"/>
      <c r="BW3" s="232"/>
      <c r="BX3" s="232"/>
      <c r="BY3" s="234"/>
    </row>
    <row r="4" spans="2:78" s="235" customFormat="1" ht="16.5" customHeight="1" x14ac:dyDescent="0.15">
      <c r="C4" s="454" t="s">
        <v>387</v>
      </c>
      <c r="D4" s="454"/>
      <c r="E4" s="454"/>
      <c r="F4" s="454"/>
      <c r="G4" s="454"/>
      <c r="H4" s="454"/>
      <c r="I4" s="454"/>
      <c r="J4" s="454"/>
      <c r="K4" s="454"/>
      <c r="L4" s="454"/>
      <c r="M4" s="455"/>
      <c r="N4" s="455"/>
      <c r="O4" s="454" t="s">
        <v>388</v>
      </c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6"/>
      <c r="AE4" s="456"/>
      <c r="AF4" s="454" t="s">
        <v>389</v>
      </c>
      <c r="AG4" s="454"/>
      <c r="AH4" s="454"/>
      <c r="AI4" s="454"/>
      <c r="AJ4" s="456"/>
      <c r="AK4" s="456"/>
      <c r="AL4" s="454" t="s">
        <v>396</v>
      </c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6"/>
      <c r="AX4" s="237"/>
      <c r="AY4" s="237"/>
      <c r="AZ4" s="237"/>
      <c r="BA4" s="237"/>
    </row>
    <row r="5" spans="2:78" s="238" customFormat="1" ht="13.5" x14ac:dyDescent="0.15">
      <c r="C5" s="464" t="str">
        <f>$R32&amp;" 　("&amp;X32&amp;")"</f>
        <v>青木一馬 　(Late Riser)</v>
      </c>
      <c r="D5" s="465"/>
      <c r="E5" s="465"/>
      <c r="F5" s="465"/>
      <c r="G5" s="465"/>
      <c r="H5" s="465"/>
      <c r="I5" s="465"/>
      <c r="J5" s="465"/>
      <c r="K5" s="465"/>
      <c r="L5" s="466"/>
      <c r="M5" s="467"/>
      <c r="N5" s="467"/>
      <c r="O5" s="464" t="str">
        <f>$R80&amp;" 　("&amp;$X80&amp;")"</f>
        <v>玉井倫広 　(Jaco.)</v>
      </c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6"/>
      <c r="AD5" s="468"/>
      <c r="AE5" s="468"/>
      <c r="AF5" s="464" t="str">
        <f>$R128&amp;"　 ("&amp;$X128&amp;")"</f>
        <v>長尾青空　 (AYAGAWA)</v>
      </c>
      <c r="AG5" s="465"/>
      <c r="AH5" s="465"/>
      <c r="AI5" s="466"/>
      <c r="AJ5" s="469"/>
      <c r="AK5" s="469"/>
      <c r="AL5" s="470" t="str">
        <f>$X182&amp;" 　("&amp;$AE182&amp;")"</f>
        <v>藤澤　誠 　(さぬき市協会)</v>
      </c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2"/>
    </row>
    <row r="6" spans="2:78" s="238" customFormat="1" ht="13.5" x14ac:dyDescent="0.15">
      <c r="C6" s="464" t="str">
        <f>$R33&amp;" 　("&amp;X33&amp;")"</f>
        <v>粟井美鈴 　(Late Riser)</v>
      </c>
      <c r="D6" s="465"/>
      <c r="E6" s="465"/>
      <c r="F6" s="465"/>
      <c r="G6" s="465"/>
      <c r="H6" s="465"/>
      <c r="I6" s="465"/>
      <c r="J6" s="465"/>
      <c r="K6" s="465"/>
      <c r="L6" s="466"/>
      <c r="M6" s="467"/>
      <c r="N6" s="467"/>
      <c r="O6" s="464" t="str">
        <f>$R81&amp;" 　("&amp;$X81&amp;")"</f>
        <v>池田真奈美 　(Jaco.)</v>
      </c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6"/>
      <c r="AD6" s="468"/>
      <c r="AE6" s="468"/>
      <c r="AF6" s="464" t="str">
        <f>$R129&amp;"　 ("&amp;$X129&amp;")"</f>
        <v>宮本花梨　 (ラビット)</v>
      </c>
      <c r="AG6" s="465"/>
      <c r="AH6" s="465"/>
      <c r="AI6" s="466"/>
      <c r="AJ6" s="469"/>
      <c r="AK6" s="469"/>
      <c r="AL6" s="470" t="str">
        <f>$X183&amp;" 　("&amp;$AE183&amp;")"</f>
        <v>友成えりか 　(さぬき市協会)</v>
      </c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2"/>
    </row>
    <row r="7" spans="2:78" s="235" customFormat="1" ht="15" customHeight="1" x14ac:dyDescent="0.15">
      <c r="C7" s="239"/>
      <c r="D7" s="240"/>
      <c r="E7" s="240"/>
      <c r="F7" s="240"/>
      <c r="G7" s="240"/>
      <c r="H7" s="240"/>
      <c r="I7" s="240"/>
      <c r="J7" s="240"/>
      <c r="K7" s="240"/>
      <c r="L7" s="241"/>
      <c r="M7" s="236"/>
      <c r="N7" s="236"/>
      <c r="O7" s="239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2"/>
      <c r="AD7" s="247"/>
      <c r="AE7" s="247"/>
      <c r="AF7" s="239"/>
      <c r="AG7" s="240"/>
      <c r="AH7" s="240"/>
      <c r="AI7" s="242"/>
      <c r="AJ7" s="236"/>
      <c r="AK7" s="236"/>
      <c r="AL7" s="239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2"/>
    </row>
    <row r="8" spans="2:78" s="235" customFormat="1" ht="15" customHeight="1" x14ac:dyDescent="0.15">
      <c r="C8" s="243"/>
      <c r="D8" s="244"/>
      <c r="E8" s="244"/>
      <c r="F8" s="244"/>
      <c r="G8" s="244"/>
      <c r="H8" s="244"/>
      <c r="I8" s="244"/>
      <c r="J8" s="244"/>
      <c r="K8" s="244"/>
      <c r="L8" s="245"/>
      <c r="M8" s="236"/>
      <c r="N8" s="236"/>
      <c r="O8" s="246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8"/>
      <c r="AD8" s="247"/>
      <c r="AE8" s="247"/>
      <c r="AF8" s="246"/>
      <c r="AG8" s="247"/>
      <c r="AH8" s="247"/>
      <c r="AI8" s="248"/>
      <c r="AJ8" s="236"/>
      <c r="AK8" s="236"/>
      <c r="AL8" s="246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8"/>
    </row>
    <row r="9" spans="2:78" s="235" customFormat="1" ht="15" customHeight="1" x14ac:dyDescent="0.15">
      <c r="C9" s="243"/>
      <c r="D9" s="244"/>
      <c r="E9" s="244"/>
      <c r="F9" s="244"/>
      <c r="G9" s="244"/>
      <c r="H9" s="244"/>
      <c r="I9" s="244"/>
      <c r="J9" s="244"/>
      <c r="K9" s="244"/>
      <c r="L9" s="245"/>
      <c r="M9" s="236"/>
      <c r="N9" s="236"/>
      <c r="O9" s="246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8"/>
      <c r="AD9" s="247"/>
      <c r="AE9" s="247"/>
      <c r="AF9" s="246"/>
      <c r="AG9" s="247"/>
      <c r="AH9" s="247"/>
      <c r="AI9" s="248"/>
      <c r="AJ9" s="236"/>
      <c r="AK9" s="236"/>
      <c r="AL9" s="246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8"/>
    </row>
    <row r="10" spans="2:78" s="235" customFormat="1" ht="15" customHeight="1" x14ac:dyDescent="0.15">
      <c r="C10" s="243"/>
      <c r="D10" s="244"/>
      <c r="E10" s="244"/>
      <c r="F10" s="244"/>
      <c r="G10" s="244"/>
      <c r="H10" s="244"/>
      <c r="I10" s="244"/>
      <c r="J10" s="244"/>
      <c r="K10" s="244"/>
      <c r="L10" s="245"/>
      <c r="M10" s="236"/>
      <c r="N10" s="236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8"/>
      <c r="AD10" s="247"/>
      <c r="AE10" s="247"/>
      <c r="AF10" s="246"/>
      <c r="AG10" s="247"/>
      <c r="AH10" s="247"/>
      <c r="AI10" s="248"/>
      <c r="AJ10" s="236"/>
      <c r="AK10" s="236"/>
      <c r="AL10" s="246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8"/>
    </row>
    <row r="11" spans="2:78" s="235" customFormat="1" ht="15" customHeight="1" x14ac:dyDescent="0.15">
      <c r="C11" s="243"/>
      <c r="D11" s="244"/>
      <c r="E11" s="244"/>
      <c r="F11" s="244"/>
      <c r="G11" s="244"/>
      <c r="H11" s="244"/>
      <c r="I11" s="244"/>
      <c r="J11" s="244"/>
      <c r="K11" s="244"/>
      <c r="L11" s="245"/>
      <c r="M11" s="236"/>
      <c r="N11" s="236"/>
      <c r="O11" s="246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8"/>
      <c r="AD11" s="247"/>
      <c r="AE11" s="247"/>
      <c r="AF11" s="246"/>
      <c r="AG11" s="247"/>
      <c r="AH11" s="247"/>
      <c r="AI11" s="248"/>
      <c r="AJ11" s="236"/>
      <c r="AK11" s="236"/>
      <c r="AL11" s="246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8"/>
    </row>
    <row r="12" spans="2:78" s="235" customFormat="1" ht="15" customHeight="1" x14ac:dyDescent="0.15">
      <c r="C12" s="249"/>
      <c r="D12" s="250"/>
      <c r="E12" s="250"/>
      <c r="F12" s="250"/>
      <c r="G12" s="250"/>
      <c r="H12" s="250"/>
      <c r="I12" s="250"/>
      <c r="J12" s="250"/>
      <c r="K12" s="250"/>
      <c r="L12" s="251"/>
      <c r="M12" s="236"/>
      <c r="N12" s="236"/>
      <c r="O12" s="252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4"/>
      <c r="AD12" s="247"/>
      <c r="AE12" s="247"/>
      <c r="AF12" s="252"/>
      <c r="AG12" s="253"/>
      <c r="AH12" s="253"/>
      <c r="AI12" s="254"/>
      <c r="AJ12" s="236"/>
      <c r="AK12" s="236"/>
      <c r="AL12" s="252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4"/>
    </row>
    <row r="13" spans="2:78" s="255" customFormat="1" ht="18" customHeight="1" x14ac:dyDescent="0.15">
      <c r="C13" s="457" t="s">
        <v>390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5"/>
      <c r="N13" s="455"/>
      <c r="O13" s="457" t="s">
        <v>391</v>
      </c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6"/>
      <c r="AE13" s="456"/>
      <c r="AF13" s="457" t="s">
        <v>392</v>
      </c>
      <c r="AG13" s="457"/>
      <c r="AH13" s="457"/>
      <c r="AI13" s="457"/>
      <c r="AJ13" s="456"/>
      <c r="AK13" s="456"/>
      <c r="AL13" s="457" t="s">
        <v>393</v>
      </c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256"/>
      <c r="AX13" s="257"/>
      <c r="AY13" s="257"/>
      <c r="AZ13" s="257"/>
      <c r="BA13" s="257"/>
      <c r="BB13" s="257"/>
    </row>
    <row r="14" spans="2:78" s="238" customFormat="1" ht="13.5" x14ac:dyDescent="0.15">
      <c r="C14" s="464" t="str">
        <f>$R35&amp;" 　("&amp;$X35&amp;")"</f>
        <v>佐藤鴻輝 　(高知工科大学)</v>
      </c>
      <c r="D14" s="465"/>
      <c r="E14" s="465"/>
      <c r="F14" s="465"/>
      <c r="G14" s="465"/>
      <c r="H14" s="465"/>
      <c r="I14" s="465"/>
      <c r="J14" s="465"/>
      <c r="K14" s="465"/>
      <c r="L14" s="466"/>
      <c r="M14" s="467"/>
      <c r="N14" s="467"/>
      <c r="O14" s="464" t="str">
        <f>$R83&amp;"　 ("&amp;$X83&amp;")"</f>
        <v>三根広記　 (Late Riser)</v>
      </c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6"/>
      <c r="AD14" s="468"/>
      <c r="AE14" s="468"/>
      <c r="AF14" s="464" t="str">
        <f>$R131&amp;"　 ("&amp;$X131&amp;")"</f>
        <v>猪熊良次　 (チームMOMO)</v>
      </c>
      <c r="AG14" s="465"/>
      <c r="AH14" s="465"/>
      <c r="AI14" s="466"/>
      <c r="AJ14" s="469"/>
      <c r="AK14" s="469"/>
      <c r="AL14" s="470" t="str">
        <f>$X185&amp;" ("&amp;$AE185&amp;")"</f>
        <v>浜田祐輔 (へなちょこかっしーず)</v>
      </c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2"/>
    </row>
    <row r="15" spans="2:78" s="238" customFormat="1" ht="13.5" x14ac:dyDescent="0.15">
      <c r="C15" s="464" t="str">
        <f>$R36&amp;" 　("&amp;$X36&amp;")"</f>
        <v>福留千絵 　(NEW WAVE)</v>
      </c>
      <c r="D15" s="465"/>
      <c r="E15" s="465"/>
      <c r="F15" s="465"/>
      <c r="G15" s="465"/>
      <c r="H15" s="465"/>
      <c r="I15" s="465"/>
      <c r="J15" s="465"/>
      <c r="K15" s="465"/>
      <c r="L15" s="466"/>
      <c r="M15" s="467"/>
      <c r="N15" s="467"/>
      <c r="O15" s="464" t="str">
        <f>$R84&amp;"　 ("&amp;$X84&amp;")"</f>
        <v>矢田千波　 (Late Riser)</v>
      </c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6"/>
      <c r="AD15" s="468"/>
      <c r="AE15" s="468"/>
      <c r="AF15" s="464" t="str">
        <f>$R132&amp;"　 ("&amp;$X132&amp;")"</f>
        <v>井内香奈美　 (チームMOMO)</v>
      </c>
      <c r="AG15" s="465"/>
      <c r="AH15" s="465"/>
      <c r="AI15" s="466"/>
      <c r="AJ15" s="469"/>
      <c r="AK15" s="469"/>
      <c r="AL15" s="470" t="str">
        <f>$X186&amp;" 　("&amp;$AE186&amp;")"</f>
        <v>杉谷　梢 　(へなちょこかっしーず)</v>
      </c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2"/>
    </row>
    <row r="16" spans="2:78" s="235" customFormat="1" ht="15" customHeight="1" x14ac:dyDescent="0.15">
      <c r="C16" s="458"/>
      <c r="D16" s="459"/>
      <c r="E16" s="459"/>
      <c r="F16" s="459"/>
      <c r="G16" s="459"/>
      <c r="H16" s="459"/>
      <c r="I16" s="459"/>
      <c r="J16" s="459"/>
      <c r="K16" s="459"/>
      <c r="L16" s="460"/>
      <c r="M16" s="461"/>
      <c r="N16" s="461"/>
      <c r="O16" s="458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62"/>
      <c r="AD16" s="463"/>
      <c r="AE16" s="463"/>
      <c r="AF16" s="458"/>
      <c r="AG16" s="459"/>
      <c r="AH16" s="459"/>
      <c r="AI16" s="462"/>
      <c r="AJ16" s="461"/>
      <c r="AK16" s="461"/>
      <c r="AL16" s="458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62"/>
    </row>
    <row r="17" spans="1:54" s="235" customFormat="1" ht="15" customHeight="1" x14ac:dyDescent="0.15">
      <c r="C17" s="243"/>
      <c r="D17" s="244"/>
      <c r="E17" s="244"/>
      <c r="F17" s="244"/>
      <c r="G17" s="244"/>
      <c r="H17" s="244"/>
      <c r="I17" s="244"/>
      <c r="J17" s="244"/>
      <c r="K17" s="244"/>
      <c r="L17" s="245"/>
      <c r="M17" s="236"/>
      <c r="N17" s="236"/>
      <c r="O17" s="246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8"/>
      <c r="AD17" s="247"/>
      <c r="AE17" s="247"/>
      <c r="AF17" s="246"/>
      <c r="AG17" s="247"/>
      <c r="AH17" s="247"/>
      <c r="AI17" s="248"/>
      <c r="AJ17" s="236"/>
      <c r="AK17" s="236"/>
      <c r="AL17" s="246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8"/>
    </row>
    <row r="18" spans="1:54" s="235" customFormat="1" ht="15" customHeight="1" x14ac:dyDescent="0.15">
      <c r="C18" s="243"/>
      <c r="D18" s="244"/>
      <c r="E18" s="244"/>
      <c r="F18" s="244"/>
      <c r="G18" s="244"/>
      <c r="H18" s="244"/>
      <c r="I18" s="244"/>
      <c r="J18" s="244"/>
      <c r="K18" s="244"/>
      <c r="L18" s="245"/>
      <c r="M18" s="236"/>
      <c r="N18" s="236"/>
      <c r="O18" s="246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8"/>
      <c r="AD18" s="247"/>
      <c r="AE18" s="247"/>
      <c r="AF18" s="246"/>
      <c r="AG18" s="247"/>
      <c r="AH18" s="247"/>
      <c r="AI18" s="248"/>
      <c r="AJ18" s="236"/>
      <c r="AK18" s="236"/>
      <c r="AL18" s="246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8"/>
    </row>
    <row r="19" spans="1:54" s="235" customFormat="1" ht="15" customHeight="1" x14ac:dyDescent="0.15">
      <c r="C19" s="243"/>
      <c r="D19" s="244"/>
      <c r="E19" s="244"/>
      <c r="F19" s="244"/>
      <c r="G19" s="244"/>
      <c r="H19" s="244"/>
      <c r="I19" s="244"/>
      <c r="J19" s="244"/>
      <c r="K19" s="244"/>
      <c r="L19" s="245"/>
      <c r="M19" s="236"/>
      <c r="N19" s="236"/>
      <c r="O19" s="246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8"/>
      <c r="AD19" s="247"/>
      <c r="AE19" s="247"/>
      <c r="AF19" s="246"/>
      <c r="AG19" s="247"/>
      <c r="AH19" s="247"/>
      <c r="AI19" s="248"/>
      <c r="AJ19" s="236"/>
      <c r="AK19" s="236"/>
      <c r="AL19" s="246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8"/>
    </row>
    <row r="20" spans="1:54" s="235" customFormat="1" ht="15" customHeight="1" x14ac:dyDescent="0.15">
      <c r="C20" s="243"/>
      <c r="D20" s="244"/>
      <c r="E20" s="244"/>
      <c r="F20" s="244"/>
      <c r="G20" s="244"/>
      <c r="H20" s="244"/>
      <c r="I20" s="244"/>
      <c r="J20" s="244"/>
      <c r="K20" s="244"/>
      <c r="L20" s="245"/>
      <c r="M20" s="236"/>
      <c r="N20" s="236"/>
      <c r="O20" s="246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8"/>
      <c r="AD20" s="247"/>
      <c r="AE20" s="247"/>
      <c r="AF20" s="246"/>
      <c r="AG20" s="247"/>
      <c r="AH20" s="247"/>
      <c r="AI20" s="248"/>
      <c r="AJ20" s="236"/>
      <c r="AK20" s="236"/>
      <c r="AL20" s="246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8"/>
    </row>
    <row r="21" spans="1:54" s="235" customFormat="1" ht="15" customHeight="1" x14ac:dyDescent="0.15">
      <c r="C21" s="258"/>
      <c r="D21" s="259"/>
      <c r="E21" s="259"/>
      <c r="F21" s="259"/>
      <c r="G21" s="259"/>
      <c r="H21" s="259"/>
      <c r="I21" s="259"/>
      <c r="J21" s="259"/>
      <c r="K21" s="259"/>
      <c r="L21" s="260"/>
      <c r="M21" s="236"/>
      <c r="N21" s="236"/>
      <c r="O21" s="25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4"/>
      <c r="AD21" s="247"/>
      <c r="AE21" s="247"/>
      <c r="AF21" s="252"/>
      <c r="AG21" s="253"/>
      <c r="AH21" s="253"/>
      <c r="AI21" s="254"/>
      <c r="AJ21" s="236"/>
      <c r="AK21" s="236"/>
      <c r="AL21" s="252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4"/>
    </row>
    <row r="22" spans="1:54" s="261" customFormat="1" ht="9" customHeight="1" x14ac:dyDescent="0.15"/>
    <row r="23" spans="1:54" s="264" customFormat="1" ht="12" customHeight="1" x14ac:dyDescent="0.15">
      <c r="A23" s="263"/>
      <c r="B23" s="263"/>
      <c r="Z23" s="265"/>
      <c r="AA23" s="265"/>
      <c r="AB23" s="265"/>
      <c r="AC23" s="262"/>
      <c r="AD23" s="262"/>
      <c r="AE23" s="262"/>
      <c r="AF23" s="262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</row>
    <row r="24" spans="1:54" ht="9" customHeight="1" x14ac:dyDescent="0.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54" ht="12" customHeight="1" thickBot="1" x14ac:dyDescent="0.2">
      <c r="B25" s="184" t="s">
        <v>89</v>
      </c>
      <c r="C25" s="185" t="s">
        <v>307</v>
      </c>
      <c r="D25" s="431" t="s">
        <v>30</v>
      </c>
      <c r="E25" s="432"/>
      <c r="F25" s="432"/>
      <c r="G25" s="433"/>
      <c r="H25" s="95"/>
      <c r="I25" s="96"/>
      <c r="J25" s="96"/>
      <c r="K25" s="44"/>
      <c r="L25" s="44"/>
      <c r="M25" s="59"/>
      <c r="N25" s="56"/>
      <c r="O25" s="56"/>
      <c r="P25" s="56"/>
      <c r="Q25" s="56"/>
      <c r="R25" s="56"/>
      <c r="S25" s="57"/>
      <c r="T25" s="434" t="s">
        <v>18</v>
      </c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</row>
    <row r="26" spans="1:54" ht="12" customHeight="1" thickTop="1" thickBot="1" x14ac:dyDescent="0.2">
      <c r="B26" s="186" t="s">
        <v>91</v>
      </c>
      <c r="C26" s="187" t="s">
        <v>307</v>
      </c>
      <c r="D26" s="405"/>
      <c r="E26" s="406"/>
      <c r="F26" s="406"/>
      <c r="G26" s="407"/>
      <c r="H26" s="203"/>
      <c r="I26" s="204">
        <v>21</v>
      </c>
      <c r="J26" s="205">
        <v>21</v>
      </c>
      <c r="K26" s="59"/>
      <c r="L26" s="59"/>
      <c r="M26" s="59"/>
      <c r="N26" s="56"/>
      <c r="O26" s="56"/>
      <c r="P26" s="56"/>
      <c r="Q26" s="56"/>
      <c r="R26" s="56"/>
      <c r="S26" s="57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</row>
    <row r="27" spans="1:54" ht="12" customHeight="1" thickTop="1" x14ac:dyDescent="0.15">
      <c r="B27" s="131" t="s">
        <v>134</v>
      </c>
      <c r="C27" s="132" t="s">
        <v>135</v>
      </c>
      <c r="D27" s="424" t="s">
        <v>11</v>
      </c>
      <c r="E27" s="425"/>
      <c r="F27" s="425"/>
      <c r="G27" s="426"/>
      <c r="H27" s="100"/>
      <c r="I27" s="101">
        <v>7</v>
      </c>
      <c r="J27" s="102">
        <v>14</v>
      </c>
      <c r="K27" s="206"/>
      <c r="L27" s="206"/>
      <c r="M27" s="207"/>
      <c r="N27" s="59"/>
      <c r="O27" s="59"/>
      <c r="P27" s="59"/>
      <c r="Q27" s="58"/>
      <c r="R27" s="58"/>
      <c r="S27" s="58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</row>
    <row r="28" spans="1:54" ht="12" customHeight="1" thickBot="1" x14ac:dyDescent="0.2">
      <c r="B28" s="133" t="s">
        <v>137</v>
      </c>
      <c r="C28" s="134" t="s">
        <v>314</v>
      </c>
      <c r="D28" s="435"/>
      <c r="E28" s="436"/>
      <c r="F28" s="436"/>
      <c r="G28" s="437"/>
      <c r="H28" s="64"/>
      <c r="I28" s="59"/>
      <c r="J28" s="59"/>
      <c r="K28" s="105"/>
      <c r="L28" s="105">
        <v>21</v>
      </c>
      <c r="M28" s="208">
        <v>21</v>
      </c>
      <c r="N28" s="59"/>
      <c r="O28" s="59"/>
      <c r="P28" s="59"/>
      <c r="Q28" s="59"/>
      <c r="R28" s="58"/>
      <c r="S28" s="58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K28" s="60"/>
    </row>
    <row r="29" spans="1:54" ht="12" customHeight="1" thickTop="1" x14ac:dyDescent="0.15">
      <c r="B29" s="135" t="s">
        <v>85</v>
      </c>
      <c r="C29" s="136" t="s">
        <v>86</v>
      </c>
      <c r="D29" s="405" t="s">
        <v>31</v>
      </c>
      <c r="E29" s="406"/>
      <c r="F29" s="406"/>
      <c r="G29" s="407"/>
      <c r="H29" s="95"/>
      <c r="I29" s="96"/>
      <c r="J29" s="96"/>
      <c r="K29" s="105"/>
      <c r="L29" s="105">
        <v>16</v>
      </c>
      <c r="M29" s="106">
        <v>19</v>
      </c>
      <c r="N29" s="223"/>
      <c r="O29" s="206"/>
      <c r="P29" s="207"/>
      <c r="Q29" s="59"/>
      <c r="R29" s="61"/>
      <c r="S29" s="62"/>
      <c r="T29" s="63"/>
      <c r="U29" s="63"/>
      <c r="V29" s="63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54" ht="12" customHeight="1" thickBot="1" x14ac:dyDescent="0.2">
      <c r="B30" s="129" t="s">
        <v>88</v>
      </c>
      <c r="C30" s="130" t="s">
        <v>307</v>
      </c>
      <c r="D30" s="405"/>
      <c r="E30" s="406"/>
      <c r="F30" s="406"/>
      <c r="G30" s="407"/>
      <c r="H30" s="97"/>
      <c r="I30" s="98">
        <v>13</v>
      </c>
      <c r="J30" s="99">
        <v>14</v>
      </c>
      <c r="K30" s="109"/>
      <c r="L30" s="109"/>
      <c r="M30" s="110"/>
      <c r="N30" s="59"/>
      <c r="O30" s="59"/>
      <c r="P30" s="217"/>
      <c r="Q30" s="59"/>
      <c r="R30" s="438"/>
      <c r="S30" s="438"/>
      <c r="T30" s="438"/>
      <c r="U30" s="438"/>
      <c r="V30" s="438"/>
      <c r="W30" s="439"/>
      <c r="X30" s="439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54" ht="12" customHeight="1" thickTop="1" thickBot="1" x14ac:dyDescent="0.2">
      <c r="B31" s="137" t="s">
        <v>67</v>
      </c>
      <c r="C31" s="138" t="s">
        <v>301</v>
      </c>
      <c r="D31" s="411" t="s">
        <v>10</v>
      </c>
      <c r="E31" s="412"/>
      <c r="F31" s="412"/>
      <c r="G31" s="413"/>
      <c r="H31" s="200"/>
      <c r="I31" s="201">
        <v>21</v>
      </c>
      <c r="J31" s="202">
        <v>21</v>
      </c>
      <c r="K31" s="59"/>
      <c r="L31" s="59"/>
      <c r="M31" s="59"/>
      <c r="N31" s="59"/>
      <c r="O31" s="59"/>
      <c r="P31" s="217"/>
      <c r="Q31" s="59"/>
      <c r="R31" s="429" t="s">
        <v>17</v>
      </c>
      <c r="S31" s="429"/>
      <c r="T31" s="429"/>
      <c r="U31" s="429"/>
      <c r="V31" s="429"/>
      <c r="W31" s="430"/>
      <c r="X31" s="430"/>
      <c r="Y31" s="124"/>
      <c r="Z31" s="124"/>
      <c r="AA31" s="124"/>
      <c r="AB31" s="124"/>
      <c r="AC31" s="124"/>
      <c r="AD31" s="124"/>
      <c r="AE31" s="45"/>
      <c r="AF31" s="45"/>
      <c r="AG31" s="45"/>
    </row>
    <row r="32" spans="1:54" ht="12" customHeight="1" thickTop="1" thickBot="1" x14ac:dyDescent="0.2">
      <c r="B32" s="139" t="s">
        <v>69</v>
      </c>
      <c r="C32" s="140" t="s">
        <v>57</v>
      </c>
      <c r="D32" s="414"/>
      <c r="E32" s="415"/>
      <c r="F32" s="415"/>
      <c r="G32" s="416"/>
      <c r="H32" s="59"/>
      <c r="I32" s="59"/>
      <c r="J32" s="59"/>
      <c r="K32" s="59"/>
      <c r="L32" s="59"/>
      <c r="M32" s="59"/>
      <c r="N32" s="105"/>
      <c r="O32" s="105">
        <v>21</v>
      </c>
      <c r="P32" s="208">
        <v>21</v>
      </c>
      <c r="Q32" s="225"/>
      <c r="R32" s="444" t="str">
        <f>B25</f>
        <v>青木一馬</v>
      </c>
      <c r="S32" s="445"/>
      <c r="T32" s="445"/>
      <c r="U32" s="445"/>
      <c r="V32" s="445"/>
      <c r="W32" s="445"/>
      <c r="X32" s="446" t="str">
        <f>C25</f>
        <v>Late Riser</v>
      </c>
      <c r="Y32" s="445"/>
      <c r="Z32" s="445"/>
      <c r="AA32" s="445"/>
      <c r="AB32" s="445"/>
      <c r="AC32" s="445"/>
      <c r="AD32" s="447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</row>
    <row r="33" spans="2:65" ht="12" customHeight="1" thickTop="1" thickBot="1" x14ac:dyDescent="0.2">
      <c r="B33" s="192" t="s">
        <v>80</v>
      </c>
      <c r="C33" s="193" t="s">
        <v>81</v>
      </c>
      <c r="D33" s="405" t="s">
        <v>32</v>
      </c>
      <c r="E33" s="406"/>
      <c r="F33" s="406"/>
      <c r="G33" s="407"/>
      <c r="H33" s="95"/>
      <c r="I33" s="96"/>
      <c r="J33" s="96"/>
      <c r="K33" s="44"/>
      <c r="L33" s="44"/>
      <c r="M33" s="59"/>
      <c r="N33" s="105"/>
      <c r="O33" s="105">
        <v>19</v>
      </c>
      <c r="P33" s="106">
        <v>12</v>
      </c>
      <c r="Q33" s="65"/>
      <c r="R33" s="440" t="str">
        <f>B26</f>
        <v>粟井美鈴</v>
      </c>
      <c r="S33" s="441"/>
      <c r="T33" s="441"/>
      <c r="U33" s="441"/>
      <c r="V33" s="441"/>
      <c r="W33" s="441"/>
      <c r="X33" s="360" t="str">
        <f>C26</f>
        <v>Late Riser</v>
      </c>
      <c r="Y33" s="351"/>
      <c r="Z33" s="351"/>
      <c r="AA33" s="351"/>
      <c r="AB33" s="351"/>
      <c r="AC33" s="351"/>
      <c r="AD33" s="361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</row>
    <row r="34" spans="2:65" ht="12" customHeight="1" thickTop="1" thickBot="1" x14ac:dyDescent="0.2">
      <c r="B34" s="186" t="s">
        <v>83</v>
      </c>
      <c r="C34" s="187" t="s">
        <v>341</v>
      </c>
      <c r="D34" s="405"/>
      <c r="E34" s="406"/>
      <c r="F34" s="406"/>
      <c r="G34" s="407"/>
      <c r="H34" s="203">
        <v>21</v>
      </c>
      <c r="I34" s="204">
        <v>11</v>
      </c>
      <c r="J34" s="205">
        <v>21</v>
      </c>
      <c r="K34" s="95"/>
      <c r="L34" s="96"/>
      <c r="M34" s="96"/>
      <c r="N34" s="56"/>
      <c r="O34" s="56"/>
      <c r="P34" s="112"/>
      <c r="Q34" s="59"/>
      <c r="R34" s="427" t="s">
        <v>16</v>
      </c>
      <c r="S34" s="427"/>
      <c r="T34" s="427"/>
      <c r="U34" s="427"/>
      <c r="V34" s="427"/>
      <c r="W34" s="427"/>
      <c r="X34" s="125"/>
      <c r="Y34" s="67"/>
      <c r="Z34" s="67"/>
      <c r="AA34" s="67"/>
      <c r="AB34" s="67"/>
      <c r="AC34" s="67"/>
      <c r="AD34" s="126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</row>
    <row r="35" spans="2:65" ht="12" customHeight="1" thickTop="1" x14ac:dyDescent="0.15">
      <c r="B35" s="141" t="s">
        <v>93</v>
      </c>
      <c r="C35" s="142" t="s">
        <v>94</v>
      </c>
      <c r="D35" s="411" t="s">
        <v>9</v>
      </c>
      <c r="E35" s="412"/>
      <c r="F35" s="412"/>
      <c r="G35" s="413"/>
      <c r="H35" s="100">
        <v>7</v>
      </c>
      <c r="I35" s="101">
        <v>21</v>
      </c>
      <c r="J35" s="102">
        <v>13</v>
      </c>
      <c r="K35" s="206"/>
      <c r="L35" s="206"/>
      <c r="M35" s="207"/>
      <c r="N35" s="56"/>
      <c r="O35" s="56"/>
      <c r="P35" s="112"/>
      <c r="Q35" s="59"/>
      <c r="R35" s="442" t="str">
        <f>B33</f>
        <v>佐藤鴻輝</v>
      </c>
      <c r="S35" s="443"/>
      <c r="T35" s="443"/>
      <c r="U35" s="443"/>
      <c r="V35" s="443"/>
      <c r="W35" s="443"/>
      <c r="X35" s="448" t="str">
        <f>C33</f>
        <v>高知工科大学</v>
      </c>
      <c r="Y35" s="443"/>
      <c r="Z35" s="443"/>
      <c r="AA35" s="443"/>
      <c r="AB35" s="443"/>
      <c r="AC35" s="443"/>
      <c r="AD35" s="449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</row>
    <row r="36" spans="2:65" ht="12" customHeight="1" thickBot="1" x14ac:dyDescent="0.2">
      <c r="B36" s="143" t="s">
        <v>96</v>
      </c>
      <c r="C36" s="144" t="s">
        <v>97</v>
      </c>
      <c r="D36" s="414"/>
      <c r="E36" s="415"/>
      <c r="F36" s="415"/>
      <c r="G36" s="416"/>
      <c r="H36" s="59"/>
      <c r="I36" s="59"/>
      <c r="J36" s="59"/>
      <c r="K36" s="105"/>
      <c r="L36" s="105">
        <v>21</v>
      </c>
      <c r="M36" s="208">
        <v>21</v>
      </c>
      <c r="N36" s="113"/>
      <c r="O36" s="113"/>
      <c r="P36" s="114"/>
      <c r="Q36" s="59"/>
      <c r="R36" s="440" t="str">
        <f>B34</f>
        <v>福留千絵</v>
      </c>
      <c r="S36" s="441"/>
      <c r="T36" s="441"/>
      <c r="U36" s="441"/>
      <c r="V36" s="441"/>
      <c r="W36" s="441"/>
      <c r="X36" s="450" t="str">
        <f>C34</f>
        <v>NEW WAVE</v>
      </c>
      <c r="Y36" s="441"/>
      <c r="Z36" s="441"/>
      <c r="AA36" s="441"/>
      <c r="AB36" s="441"/>
      <c r="AC36" s="441"/>
      <c r="AD36" s="451"/>
    </row>
    <row r="37" spans="2:65" ht="12" customHeight="1" thickTop="1" x14ac:dyDescent="0.15">
      <c r="B37" s="141" t="s">
        <v>116</v>
      </c>
      <c r="C37" s="142" t="s">
        <v>46</v>
      </c>
      <c r="D37" s="411" t="s">
        <v>33</v>
      </c>
      <c r="E37" s="412"/>
      <c r="F37" s="412"/>
      <c r="G37" s="413"/>
      <c r="H37" s="95"/>
      <c r="I37" s="96"/>
      <c r="J37" s="96"/>
      <c r="K37" s="105"/>
      <c r="L37" s="105">
        <v>16</v>
      </c>
      <c r="M37" s="106">
        <v>17</v>
      </c>
      <c r="N37" s="56"/>
      <c r="O37" s="56"/>
      <c r="P37" s="56"/>
      <c r="Q37" s="59"/>
      <c r="R37" s="60"/>
      <c r="S37" s="60"/>
      <c r="T37" s="60"/>
      <c r="U37" s="60"/>
      <c r="V37" s="60"/>
      <c r="W37" s="45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2:65" ht="12" customHeight="1" thickBot="1" x14ac:dyDescent="0.2">
      <c r="B38" s="143" t="s">
        <v>119</v>
      </c>
      <c r="C38" s="144" t="s">
        <v>46</v>
      </c>
      <c r="D38" s="414"/>
      <c r="E38" s="415"/>
      <c r="F38" s="415"/>
      <c r="G38" s="416"/>
      <c r="H38" s="97">
        <v>14</v>
      </c>
      <c r="I38" s="98">
        <v>23</v>
      </c>
      <c r="J38" s="99">
        <v>16</v>
      </c>
      <c r="K38" s="109"/>
      <c r="L38" s="109"/>
      <c r="M38" s="110"/>
      <c r="N38" s="56"/>
      <c r="O38" s="56"/>
      <c r="P38" s="56"/>
      <c r="Q38" s="59"/>
      <c r="R38" s="60"/>
      <c r="S38" s="60"/>
      <c r="T38" s="60"/>
      <c r="U38" s="60"/>
      <c r="V38" s="60"/>
      <c r="W38" s="45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2:65" ht="12" customHeight="1" thickTop="1" thickBot="1" x14ac:dyDescent="0.2">
      <c r="B39" s="135" t="s">
        <v>99</v>
      </c>
      <c r="C39" s="136" t="s">
        <v>26</v>
      </c>
      <c r="D39" s="405" t="s">
        <v>29</v>
      </c>
      <c r="E39" s="406"/>
      <c r="F39" s="406"/>
      <c r="G39" s="407"/>
      <c r="H39" s="200">
        <v>21</v>
      </c>
      <c r="I39" s="201">
        <v>21</v>
      </c>
      <c r="J39" s="202">
        <v>21</v>
      </c>
      <c r="K39" s="59"/>
      <c r="L39" s="59"/>
      <c r="M39" s="59"/>
      <c r="N39" s="59"/>
      <c r="O39" s="59"/>
      <c r="P39" s="59"/>
      <c r="Q39" s="58"/>
      <c r="AI39" s="60"/>
    </row>
    <row r="40" spans="2:65" ht="12" customHeight="1" thickTop="1" x14ac:dyDescent="0.15">
      <c r="B40" s="145" t="s">
        <v>101</v>
      </c>
      <c r="C40" s="146" t="s">
        <v>56</v>
      </c>
      <c r="D40" s="408"/>
      <c r="E40" s="409"/>
      <c r="F40" s="409"/>
      <c r="G40" s="410"/>
      <c r="H40" s="59"/>
      <c r="I40" s="59"/>
      <c r="J40" s="59"/>
      <c r="K40" s="59"/>
      <c r="L40" s="59"/>
      <c r="M40" s="59"/>
      <c r="N40" s="59"/>
      <c r="O40" s="59"/>
      <c r="P40" s="59"/>
      <c r="Q40" s="58"/>
      <c r="AI40" s="60"/>
    </row>
    <row r="41" spans="2:65" ht="3" customHeight="1" thickBot="1" x14ac:dyDescent="0.2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2:65" ht="9.9499999999999993" customHeight="1" x14ac:dyDescent="0.15">
      <c r="B42" s="355" t="s">
        <v>289</v>
      </c>
      <c r="C42" s="356"/>
      <c r="D42" s="359" t="str">
        <f>B44</f>
        <v>権田光輔</v>
      </c>
      <c r="E42" s="330"/>
      <c r="F42" s="330"/>
      <c r="G42" s="331"/>
      <c r="H42" s="329" t="str">
        <f>B47</f>
        <v>青木一馬</v>
      </c>
      <c r="I42" s="330"/>
      <c r="J42" s="330"/>
      <c r="K42" s="331"/>
      <c r="L42" s="329" t="str">
        <f>B50</f>
        <v>山本朋典</v>
      </c>
      <c r="M42" s="330"/>
      <c r="N42" s="330"/>
      <c r="O42" s="331"/>
      <c r="P42" s="329" t="str">
        <f>B53</f>
        <v>田辺栄司</v>
      </c>
      <c r="Q42" s="330"/>
      <c r="R42" s="330"/>
      <c r="S42" s="332"/>
      <c r="T42" s="333" t="s">
        <v>4</v>
      </c>
      <c r="U42" s="334"/>
      <c r="V42" s="334"/>
      <c r="W42" s="335"/>
      <c r="X42" s="91"/>
      <c r="Y42" s="288" t="s">
        <v>24</v>
      </c>
      <c r="Z42" s="289"/>
      <c r="AA42" s="288" t="s">
        <v>23</v>
      </c>
      <c r="AB42" s="290"/>
      <c r="AC42" s="289"/>
      <c r="AD42" s="291" t="s">
        <v>22</v>
      </c>
      <c r="AE42" s="292"/>
      <c r="AF42" s="293"/>
      <c r="AG42" s="62"/>
      <c r="AH42" s="355" t="s">
        <v>290</v>
      </c>
      <c r="AI42" s="356"/>
      <c r="AJ42" s="359" t="str">
        <f>AH44</f>
        <v>荷川取　天</v>
      </c>
      <c r="AK42" s="330"/>
      <c r="AL42" s="330"/>
      <c r="AM42" s="331"/>
      <c r="AN42" s="329" t="str">
        <f>AH47</f>
        <v>尾崎謙二</v>
      </c>
      <c r="AO42" s="330"/>
      <c r="AP42" s="330"/>
      <c r="AQ42" s="331"/>
      <c r="AR42" s="329" t="str">
        <f>AH50</f>
        <v>佐藤鴻輝</v>
      </c>
      <c r="AS42" s="330"/>
      <c r="AT42" s="330"/>
      <c r="AU42" s="331"/>
      <c r="AV42" s="329" t="str">
        <f>AH53</f>
        <v>藤田龍一</v>
      </c>
      <c r="AW42" s="330"/>
      <c r="AX42" s="330"/>
      <c r="AY42" s="332"/>
      <c r="AZ42" s="333" t="s">
        <v>4</v>
      </c>
      <c r="BA42" s="334"/>
      <c r="BB42" s="334"/>
      <c r="BC42" s="335"/>
      <c r="BD42" s="91"/>
      <c r="BE42" s="288" t="s">
        <v>24</v>
      </c>
      <c r="BF42" s="289"/>
      <c r="BG42" s="288" t="s">
        <v>23</v>
      </c>
      <c r="BH42" s="290"/>
      <c r="BI42" s="289"/>
      <c r="BJ42" s="291" t="s">
        <v>22</v>
      </c>
      <c r="BK42" s="292"/>
      <c r="BL42" s="293"/>
      <c r="BM42" s="62"/>
    </row>
    <row r="43" spans="2:65" ht="9.9499999999999993" customHeight="1" thickBot="1" x14ac:dyDescent="0.2">
      <c r="B43" s="381"/>
      <c r="C43" s="382"/>
      <c r="D43" s="354" t="str">
        <f>B45</f>
        <v>安藤まりえ</v>
      </c>
      <c r="E43" s="323"/>
      <c r="F43" s="323"/>
      <c r="G43" s="324"/>
      <c r="H43" s="322" t="str">
        <f>B48</f>
        <v>粟井美鈴</v>
      </c>
      <c r="I43" s="323"/>
      <c r="J43" s="323"/>
      <c r="K43" s="324"/>
      <c r="L43" s="322" t="str">
        <f>B51</f>
        <v>髙橋善子</v>
      </c>
      <c r="M43" s="323"/>
      <c r="N43" s="323"/>
      <c r="O43" s="324"/>
      <c r="P43" s="322" t="str">
        <f>B54</f>
        <v>羽鳥めぐみ</v>
      </c>
      <c r="Q43" s="323"/>
      <c r="R43" s="323"/>
      <c r="S43" s="325"/>
      <c r="T43" s="326" t="s">
        <v>3</v>
      </c>
      <c r="U43" s="327"/>
      <c r="V43" s="327"/>
      <c r="W43" s="328"/>
      <c r="X43" s="91"/>
      <c r="Y43" s="92" t="s">
        <v>21</v>
      </c>
      <c r="Z43" s="93" t="s">
        <v>1</v>
      </c>
      <c r="AA43" s="92" t="s">
        <v>25</v>
      </c>
      <c r="AB43" s="93" t="s">
        <v>20</v>
      </c>
      <c r="AC43" s="94" t="s">
        <v>19</v>
      </c>
      <c r="AD43" s="93" t="s">
        <v>25</v>
      </c>
      <c r="AE43" s="93" t="s">
        <v>20</v>
      </c>
      <c r="AF43" s="94" t="s">
        <v>19</v>
      </c>
      <c r="AG43" s="62"/>
      <c r="AH43" s="357"/>
      <c r="AI43" s="358"/>
      <c r="AJ43" s="354" t="str">
        <f>AH45</f>
        <v>安部有加里</v>
      </c>
      <c r="AK43" s="323"/>
      <c r="AL43" s="323"/>
      <c r="AM43" s="324"/>
      <c r="AN43" s="322" t="str">
        <f>AH48</f>
        <v>増田麻理恵</v>
      </c>
      <c r="AO43" s="323"/>
      <c r="AP43" s="323"/>
      <c r="AQ43" s="324"/>
      <c r="AR43" s="322" t="str">
        <f>AH51</f>
        <v>福留千絵</v>
      </c>
      <c r="AS43" s="323"/>
      <c r="AT43" s="323"/>
      <c r="AU43" s="324"/>
      <c r="AV43" s="322" t="str">
        <f>AH54</f>
        <v>大條亜津紗</v>
      </c>
      <c r="AW43" s="323"/>
      <c r="AX43" s="323"/>
      <c r="AY43" s="325"/>
      <c r="AZ43" s="326" t="s">
        <v>3</v>
      </c>
      <c r="BA43" s="327"/>
      <c r="BB43" s="327"/>
      <c r="BC43" s="328"/>
      <c r="BD43" s="91"/>
      <c r="BE43" s="92" t="s">
        <v>21</v>
      </c>
      <c r="BF43" s="93" t="s">
        <v>1</v>
      </c>
      <c r="BG43" s="92" t="s">
        <v>25</v>
      </c>
      <c r="BH43" s="93" t="s">
        <v>20</v>
      </c>
      <c r="BI43" s="94" t="s">
        <v>19</v>
      </c>
      <c r="BJ43" s="93" t="s">
        <v>25</v>
      </c>
      <c r="BK43" s="93" t="s">
        <v>20</v>
      </c>
      <c r="BL43" s="94" t="s">
        <v>19</v>
      </c>
      <c r="BM43" s="62"/>
    </row>
    <row r="44" spans="2:65" ht="9.9499999999999993" customHeight="1" x14ac:dyDescent="0.15">
      <c r="B44" s="69" t="s">
        <v>99</v>
      </c>
      <c r="C44" s="51" t="s">
        <v>26</v>
      </c>
      <c r="D44" s="373"/>
      <c r="E44" s="374"/>
      <c r="F44" s="374"/>
      <c r="G44" s="375"/>
      <c r="H44" s="31">
        <v>23</v>
      </c>
      <c r="I44" s="7" t="str">
        <f>IF(H44="","","-")</f>
        <v>-</v>
      </c>
      <c r="J44" s="30">
        <v>21</v>
      </c>
      <c r="K44" s="294" t="str">
        <f>IF(H44&lt;&gt;"",IF(H44&gt;J44,IF(H45&gt;J45,"○",IF(H46&gt;J46,"○","×")),IF(H45&gt;J45,IF(H46&gt;J46,"○","×"),"×")),"")</f>
        <v>×</v>
      </c>
      <c r="L44" s="31">
        <v>21</v>
      </c>
      <c r="M44" s="33" t="str">
        <f t="shared" ref="M44:M49" si="0">IF(L44="","","-")</f>
        <v>-</v>
      </c>
      <c r="N44" s="35">
        <v>10</v>
      </c>
      <c r="O44" s="294" t="str">
        <f>IF(L44&lt;&gt;"",IF(L44&gt;N44,IF(L45&gt;N45,"○",IF(L46&gt;N46,"○","×")),IF(L45&gt;N45,IF(L46&gt;N46,"○","×"),"×")),"")</f>
        <v>○</v>
      </c>
      <c r="P44" s="34">
        <v>21</v>
      </c>
      <c r="Q44" s="33" t="str">
        <f t="shared" ref="Q44:Q52" si="1">IF(P44="","","-")</f>
        <v>-</v>
      </c>
      <c r="R44" s="30">
        <v>11</v>
      </c>
      <c r="S44" s="299" t="str">
        <f>IF(P44&lt;&gt;"",IF(P44&gt;R44,IF(P45&gt;R45,"○",IF(P46&gt;R46,"○","×")),IF(P45&gt;R45,IF(P46&gt;R46,"○","×"),"×")),"")</f>
        <v>○</v>
      </c>
      <c r="T44" s="378" t="s">
        <v>386</v>
      </c>
      <c r="U44" s="379"/>
      <c r="V44" s="379"/>
      <c r="W44" s="380"/>
      <c r="X44" s="1"/>
      <c r="Y44" s="16"/>
      <c r="Z44" s="15"/>
      <c r="AA44" s="39"/>
      <c r="AB44" s="40"/>
      <c r="AC44" s="13"/>
      <c r="AD44" s="15"/>
      <c r="AE44" s="15"/>
      <c r="AF44" s="14"/>
      <c r="AG44" s="70"/>
      <c r="AH44" s="71" t="s">
        <v>67</v>
      </c>
      <c r="AI44" s="72" t="s">
        <v>301</v>
      </c>
      <c r="AJ44" s="373"/>
      <c r="AK44" s="374"/>
      <c r="AL44" s="374"/>
      <c r="AM44" s="375"/>
      <c r="AN44" s="31">
        <v>21</v>
      </c>
      <c r="AO44" s="7" t="str">
        <f>IF(AN44="","","-")</f>
        <v>-</v>
      </c>
      <c r="AP44" s="30">
        <v>8</v>
      </c>
      <c r="AQ44" s="294" t="str">
        <f>IF(AN44&lt;&gt;"",IF(AN44&gt;AP44,IF(AN45&gt;AP45,"○",IF(AN46&gt;AP46,"○","×")),IF(AN45&gt;AP45,IF(AN46&gt;AP46,"○","×"),"×")),"")</f>
        <v>○</v>
      </c>
      <c r="AR44" s="31">
        <v>18</v>
      </c>
      <c r="AS44" s="33" t="str">
        <f t="shared" ref="AS44:AS49" si="2">IF(AR44="","","-")</f>
        <v>-</v>
      </c>
      <c r="AT44" s="35">
        <v>21</v>
      </c>
      <c r="AU44" s="294" t="str">
        <f>IF(AR44&lt;&gt;"",IF(AR44&gt;AT44,IF(AR45&gt;AT45,"○",IF(AR46&gt;AT46,"○","×")),IF(AR45&gt;AT45,IF(AR46&gt;AT46,"○","×"),"×")),"")</f>
        <v>×</v>
      </c>
      <c r="AV44" s="34">
        <v>21</v>
      </c>
      <c r="AW44" s="33" t="str">
        <f t="shared" ref="AW44:AW52" si="3">IF(AV44="","","-")</f>
        <v>-</v>
      </c>
      <c r="AX44" s="30">
        <v>17</v>
      </c>
      <c r="AY44" s="299" t="str">
        <f>IF(AV44&lt;&gt;"",IF(AV44&gt;AX44,IF(AV45&gt;AX45,"○",IF(AV46&gt;AX46,"○","×")),IF(AV45&gt;AX45,IF(AV46&gt;AX46,"○","×"),"×")),"")</f>
        <v>○</v>
      </c>
      <c r="AZ44" s="378" t="s">
        <v>386</v>
      </c>
      <c r="BA44" s="379"/>
      <c r="BB44" s="379"/>
      <c r="BC44" s="380"/>
      <c r="BD44" s="1"/>
      <c r="BE44" s="16"/>
      <c r="BF44" s="15"/>
      <c r="BG44" s="39"/>
      <c r="BH44" s="40"/>
      <c r="BI44" s="13"/>
      <c r="BJ44" s="15"/>
      <c r="BK44" s="15"/>
      <c r="BL44" s="14"/>
      <c r="BM44" s="70"/>
    </row>
    <row r="45" spans="2:65" ht="9.9499999999999993" customHeight="1" x14ac:dyDescent="0.15">
      <c r="B45" s="69" t="s">
        <v>101</v>
      </c>
      <c r="C45" s="51" t="s">
        <v>56</v>
      </c>
      <c r="D45" s="376"/>
      <c r="E45" s="311"/>
      <c r="F45" s="311"/>
      <c r="G45" s="312"/>
      <c r="H45" s="31">
        <v>8</v>
      </c>
      <c r="I45" s="7" t="str">
        <f>IF(H45="","","-")</f>
        <v>-</v>
      </c>
      <c r="J45" s="32">
        <v>21</v>
      </c>
      <c r="K45" s="295"/>
      <c r="L45" s="31">
        <v>21</v>
      </c>
      <c r="M45" s="7" t="str">
        <f t="shared" si="0"/>
        <v>-</v>
      </c>
      <c r="N45" s="30">
        <v>12</v>
      </c>
      <c r="O45" s="295"/>
      <c r="P45" s="31">
        <v>21</v>
      </c>
      <c r="Q45" s="7" t="str">
        <f t="shared" si="1"/>
        <v>-</v>
      </c>
      <c r="R45" s="30">
        <v>10</v>
      </c>
      <c r="S45" s="300"/>
      <c r="T45" s="370"/>
      <c r="U45" s="371"/>
      <c r="V45" s="371"/>
      <c r="W45" s="372"/>
      <c r="X45" s="1"/>
      <c r="Y45" s="16">
        <f>COUNTIF(D44:S46,"○")</f>
        <v>2</v>
      </c>
      <c r="Z45" s="15">
        <f>COUNTIF(D44:S46,"×")</f>
        <v>1</v>
      </c>
      <c r="AA45" s="12">
        <f>(IF((D44&gt;F44),1,0))+(IF((D45&gt;F45),1,0))+(IF((D46&gt;F46),1,0))+(IF((H44&gt;J44),1,0))+(IF((H45&gt;J45),1,0))+(IF((H46&gt;J46),1,0))+(IF((L44&gt;N44),1,0))+(IF((L45&gt;N45),1,0))+(IF((L46&gt;N46),1,0))+(IF((P44&gt;R44),1,0))+(IF((P45&gt;R45),1,0))+(IF((P46&gt;R46),1,0))</f>
        <v>5</v>
      </c>
      <c r="AB45" s="5">
        <f>(IF((D44&lt;F44),1,0))+(IF((D45&lt;F45),1,0))+(IF((D46&lt;F46),1,0))+(IF((H44&lt;J44),1,0))+(IF((H45&lt;J45),1,0))+(IF((H46&lt;J46),1,0))+(IF((L44&lt;N44),1,0))+(IF((L45&lt;N45),1,0))+(IF((L46&lt;N46),1,0))+(IF((P44&lt;R44),1,0))+(IF((P45&lt;R45),1,0))+(IF((P46&lt;R46),1,0))</f>
        <v>2</v>
      </c>
      <c r="AC45" s="11">
        <f>AA45-AB45</f>
        <v>3</v>
      </c>
      <c r="AD45" s="15">
        <f>SUM(D44:D46,H44:H46,L44:L46,P44:P46)</f>
        <v>133</v>
      </c>
      <c r="AE45" s="15">
        <f>SUM(F44:F46,J44:J46,N44:N46,R44:R46)</f>
        <v>106</v>
      </c>
      <c r="AF45" s="14">
        <f>AD45-AE45</f>
        <v>27</v>
      </c>
      <c r="AG45" s="70"/>
      <c r="AH45" s="69" t="s">
        <v>69</v>
      </c>
      <c r="AI45" s="51" t="s">
        <v>57</v>
      </c>
      <c r="AJ45" s="376"/>
      <c r="AK45" s="311"/>
      <c r="AL45" s="311"/>
      <c r="AM45" s="312"/>
      <c r="AN45" s="31">
        <v>21</v>
      </c>
      <c r="AO45" s="7" t="str">
        <f>IF(AN45="","","-")</f>
        <v>-</v>
      </c>
      <c r="AP45" s="32">
        <v>14</v>
      </c>
      <c r="AQ45" s="295"/>
      <c r="AR45" s="31">
        <v>20</v>
      </c>
      <c r="AS45" s="7" t="str">
        <f t="shared" si="2"/>
        <v>-</v>
      </c>
      <c r="AT45" s="30">
        <v>22</v>
      </c>
      <c r="AU45" s="295"/>
      <c r="AV45" s="31">
        <v>21</v>
      </c>
      <c r="AW45" s="7" t="str">
        <f t="shared" si="3"/>
        <v>-</v>
      </c>
      <c r="AX45" s="30">
        <v>13</v>
      </c>
      <c r="AY45" s="300"/>
      <c r="AZ45" s="370"/>
      <c r="BA45" s="371"/>
      <c r="BB45" s="371"/>
      <c r="BC45" s="372"/>
      <c r="BD45" s="1"/>
      <c r="BE45" s="16">
        <f>COUNTIF(AJ44:AY46,"○")</f>
        <v>2</v>
      </c>
      <c r="BF45" s="15">
        <f>COUNTIF(AJ44:AY46,"×")</f>
        <v>1</v>
      </c>
      <c r="BG45" s="12">
        <f>(IF((AJ44&gt;AL44),1,0))+(IF((AJ45&gt;AL45),1,0))+(IF((AJ46&gt;AL46),1,0))+(IF((AN44&gt;AP44),1,0))+(IF((AN45&gt;AP45),1,0))+(IF((AN46&gt;AP46),1,0))+(IF((AR44&gt;AT44),1,0))+(IF((AR45&gt;AT45),1,0))+(IF((AR46&gt;AT46),1,0))+(IF((AV44&gt;AX44),1,0))+(IF((AV45&gt;AX45),1,0))+(IF((AV46&gt;AX46),1,0))</f>
        <v>4</v>
      </c>
      <c r="BH45" s="5">
        <f>(IF((AJ44&lt;AL44),1,0))+(IF((AJ45&lt;AL45),1,0))+(IF((AJ46&lt;AL46),1,0))+(IF((AN44&lt;AP44),1,0))+(IF((AN45&lt;AP45),1,0))+(IF((AN46&lt;AP46),1,0))+(IF((AR44&lt;AT44),1,0))+(IF((AR45&lt;AT45),1,0))+(IF((AR46&lt;AT46),1,0))+(IF((AV44&lt;AX44),1,0))+(IF((AV45&lt;AX45),1,0))+(IF((AV46&lt;AX46),1,0))</f>
        <v>2</v>
      </c>
      <c r="BI45" s="11">
        <f>BG45-BH45</f>
        <v>2</v>
      </c>
      <c r="BJ45" s="15">
        <f>SUM(AJ44:AJ46,AN44:AN46,AR44:AR46,AV44:AV46)</f>
        <v>122</v>
      </c>
      <c r="BK45" s="15">
        <f>SUM(AL44:AL46,AP44:AP46,AT44:AT46,AX44:AX46)</f>
        <v>95</v>
      </c>
      <c r="BL45" s="14">
        <f>BJ45-BK45</f>
        <v>27</v>
      </c>
      <c r="BM45" s="70"/>
    </row>
    <row r="46" spans="2:65" ht="9.9499999999999993" customHeight="1" x14ac:dyDescent="0.15">
      <c r="B46" s="54"/>
      <c r="C46" s="73" t="s">
        <v>51</v>
      </c>
      <c r="D46" s="377"/>
      <c r="E46" s="314"/>
      <c r="F46" s="314"/>
      <c r="G46" s="315"/>
      <c r="H46" s="25">
        <v>18</v>
      </c>
      <c r="I46" s="7" t="str">
        <f>IF(H46="","","-")</f>
        <v>-</v>
      </c>
      <c r="J46" s="24">
        <v>21</v>
      </c>
      <c r="K46" s="296"/>
      <c r="L46" s="25"/>
      <c r="M46" s="28" t="str">
        <f t="shared" si="0"/>
        <v/>
      </c>
      <c r="N46" s="24"/>
      <c r="O46" s="295"/>
      <c r="P46" s="25"/>
      <c r="Q46" s="28" t="str">
        <f t="shared" si="1"/>
        <v/>
      </c>
      <c r="R46" s="24"/>
      <c r="S46" s="300"/>
      <c r="T46" s="87">
        <f>Y45</f>
        <v>2</v>
      </c>
      <c r="U46" s="2" t="s">
        <v>2</v>
      </c>
      <c r="V46" s="88">
        <f>Z45</f>
        <v>1</v>
      </c>
      <c r="W46" s="6" t="s">
        <v>1</v>
      </c>
      <c r="X46" s="1"/>
      <c r="Y46" s="16"/>
      <c r="Z46" s="15"/>
      <c r="AA46" s="16"/>
      <c r="AB46" s="15"/>
      <c r="AC46" s="14"/>
      <c r="AD46" s="15"/>
      <c r="AE46" s="15"/>
      <c r="AF46" s="14"/>
      <c r="AG46" s="74"/>
      <c r="AH46" s="54"/>
      <c r="AI46" s="55" t="s">
        <v>302</v>
      </c>
      <c r="AJ46" s="377"/>
      <c r="AK46" s="314"/>
      <c r="AL46" s="314"/>
      <c r="AM46" s="315"/>
      <c r="AN46" s="25"/>
      <c r="AO46" s="7" t="str">
        <f>IF(AN46="","","-")</f>
        <v/>
      </c>
      <c r="AP46" s="24"/>
      <c r="AQ46" s="296"/>
      <c r="AR46" s="25"/>
      <c r="AS46" s="28" t="str">
        <f t="shared" si="2"/>
        <v/>
      </c>
      <c r="AT46" s="24"/>
      <c r="AU46" s="295"/>
      <c r="AV46" s="25"/>
      <c r="AW46" s="28" t="str">
        <f t="shared" si="3"/>
        <v/>
      </c>
      <c r="AX46" s="24"/>
      <c r="AY46" s="300"/>
      <c r="AZ46" s="87">
        <f>BE45</f>
        <v>2</v>
      </c>
      <c r="BA46" s="2" t="s">
        <v>2</v>
      </c>
      <c r="BB46" s="88">
        <f>BF45</f>
        <v>1</v>
      </c>
      <c r="BC46" s="6" t="s">
        <v>1</v>
      </c>
      <c r="BD46" s="1"/>
      <c r="BE46" s="16"/>
      <c r="BF46" s="15"/>
      <c r="BG46" s="16"/>
      <c r="BH46" s="15"/>
      <c r="BI46" s="14"/>
      <c r="BJ46" s="15"/>
      <c r="BK46" s="15"/>
      <c r="BL46" s="14"/>
      <c r="BM46" s="74"/>
    </row>
    <row r="47" spans="2:65" ht="9.9499999999999993" customHeight="1" x14ac:dyDescent="0.15">
      <c r="B47" s="69" t="s">
        <v>89</v>
      </c>
      <c r="C47" s="49" t="s">
        <v>307</v>
      </c>
      <c r="D47" s="21">
        <f>IF(J44="","",J44)</f>
        <v>21</v>
      </c>
      <c r="E47" s="7" t="str">
        <f t="shared" ref="E47:E55" si="4">IF(D47="","","-")</f>
        <v>-</v>
      </c>
      <c r="F47" s="42">
        <f>IF(H44="","",H44)</f>
        <v>23</v>
      </c>
      <c r="G47" s="304" t="str">
        <f>IF(K44="","",IF(K44="○","×",IF(K44="×","○")))</f>
        <v>○</v>
      </c>
      <c r="H47" s="307"/>
      <c r="I47" s="308"/>
      <c r="J47" s="308"/>
      <c r="K47" s="309"/>
      <c r="L47" s="31">
        <v>21</v>
      </c>
      <c r="M47" s="7" t="str">
        <f t="shared" si="0"/>
        <v>-</v>
      </c>
      <c r="N47" s="30">
        <v>10</v>
      </c>
      <c r="O47" s="301" t="str">
        <f>IF(L47&lt;&gt;"",IF(L47&gt;N47,IF(L48&gt;N48,"○",IF(L49&gt;N49,"○","×")),IF(L48&gt;N48,IF(L49&gt;N49,"○","×"),"×")),"")</f>
        <v>○</v>
      </c>
      <c r="P47" s="31">
        <v>21</v>
      </c>
      <c r="Q47" s="7" t="str">
        <f t="shared" si="1"/>
        <v>-</v>
      </c>
      <c r="R47" s="30">
        <v>16</v>
      </c>
      <c r="S47" s="302" t="str">
        <f>IF(P47&lt;&gt;"",IF(P47&gt;R47,IF(P48&gt;R48,"○",IF(P49&gt;R49,"○","×")),IF(P48&gt;R48,IF(P49&gt;R49,"○","×"),"×")),"")</f>
        <v>○</v>
      </c>
      <c r="T47" s="367" t="s">
        <v>385</v>
      </c>
      <c r="U47" s="368"/>
      <c r="V47" s="368"/>
      <c r="W47" s="369"/>
      <c r="X47" s="1"/>
      <c r="Y47" s="39"/>
      <c r="Z47" s="40"/>
      <c r="AA47" s="39"/>
      <c r="AB47" s="40"/>
      <c r="AC47" s="13"/>
      <c r="AD47" s="40"/>
      <c r="AE47" s="40"/>
      <c r="AF47" s="13"/>
      <c r="AG47" s="70"/>
      <c r="AH47" s="69" t="s">
        <v>121</v>
      </c>
      <c r="AI47" s="49" t="s">
        <v>340</v>
      </c>
      <c r="AJ47" s="21">
        <f>IF(AP44="","",AP44)</f>
        <v>8</v>
      </c>
      <c r="AK47" s="7" t="str">
        <f t="shared" ref="AK47:AK55" si="5">IF(AJ47="","","-")</f>
        <v>-</v>
      </c>
      <c r="AL47" s="42">
        <f>IF(AN44="","",AN44)</f>
        <v>21</v>
      </c>
      <c r="AM47" s="304" t="str">
        <f>IF(AQ44="","",IF(AQ44="○","×",IF(AQ44="×","○")))</f>
        <v>×</v>
      </c>
      <c r="AN47" s="307"/>
      <c r="AO47" s="308"/>
      <c r="AP47" s="308"/>
      <c r="AQ47" s="309"/>
      <c r="AR47" s="31">
        <v>17</v>
      </c>
      <c r="AS47" s="7" t="str">
        <f t="shared" si="2"/>
        <v>-</v>
      </c>
      <c r="AT47" s="30">
        <v>21</v>
      </c>
      <c r="AU47" s="301" t="str">
        <f>IF(AR47&lt;&gt;"",IF(AR47&gt;AT47,IF(AR48&gt;AT48,"○",IF(AR49&gt;AT49,"○","×")),IF(AR48&gt;AT48,IF(AR49&gt;AT49,"○","×"),"×")),"")</f>
        <v>×</v>
      </c>
      <c r="AV47" s="31">
        <v>14</v>
      </c>
      <c r="AW47" s="7" t="str">
        <f t="shared" si="3"/>
        <v>-</v>
      </c>
      <c r="AX47" s="30">
        <v>21</v>
      </c>
      <c r="AY47" s="302" t="str">
        <f>IF(AV47&lt;&gt;"",IF(AV47&gt;AX47,IF(AV48&gt;AX48,"○",IF(AV49&gt;AX49,"○","×")),IF(AV48&gt;AX48,IF(AV49&gt;AX49,"○","×"),"×")),"")</f>
        <v>×</v>
      </c>
      <c r="AZ47" s="367" t="s">
        <v>383</v>
      </c>
      <c r="BA47" s="368"/>
      <c r="BB47" s="368"/>
      <c r="BC47" s="369"/>
      <c r="BD47" s="1"/>
      <c r="BE47" s="39"/>
      <c r="BF47" s="40"/>
      <c r="BG47" s="39"/>
      <c r="BH47" s="40"/>
      <c r="BI47" s="13"/>
      <c r="BJ47" s="40"/>
      <c r="BK47" s="40"/>
      <c r="BL47" s="13"/>
      <c r="BM47" s="70"/>
    </row>
    <row r="48" spans="2:65" ht="9.9499999999999993" customHeight="1" x14ac:dyDescent="0.15">
      <c r="B48" s="69" t="s">
        <v>91</v>
      </c>
      <c r="C48" s="51" t="s">
        <v>307</v>
      </c>
      <c r="D48" s="21">
        <f>IF(J45="","",J45)</f>
        <v>21</v>
      </c>
      <c r="E48" s="7" t="str">
        <f t="shared" si="4"/>
        <v>-</v>
      </c>
      <c r="F48" s="42">
        <f>IF(H45="","",H45)</f>
        <v>8</v>
      </c>
      <c r="G48" s="305" t="str">
        <f>IF(I45="","",I45)</f>
        <v>-</v>
      </c>
      <c r="H48" s="310"/>
      <c r="I48" s="311"/>
      <c r="J48" s="311"/>
      <c r="K48" s="312"/>
      <c r="L48" s="31">
        <v>21</v>
      </c>
      <c r="M48" s="7" t="str">
        <f t="shared" si="0"/>
        <v>-</v>
      </c>
      <c r="N48" s="30">
        <v>17</v>
      </c>
      <c r="O48" s="295"/>
      <c r="P48" s="31">
        <v>21</v>
      </c>
      <c r="Q48" s="7" t="str">
        <f t="shared" si="1"/>
        <v>-</v>
      </c>
      <c r="R48" s="30">
        <v>17</v>
      </c>
      <c r="S48" s="300"/>
      <c r="T48" s="370"/>
      <c r="U48" s="371"/>
      <c r="V48" s="371"/>
      <c r="W48" s="372"/>
      <c r="X48" s="1"/>
      <c r="Y48" s="16">
        <f>COUNTIF(D47:S49,"○")</f>
        <v>3</v>
      </c>
      <c r="Z48" s="15">
        <f>COUNTIF(D47:S49,"×")</f>
        <v>0</v>
      </c>
      <c r="AA48" s="12">
        <f>(IF((D47&gt;F47),1,0))+(IF((D48&gt;F48),1,0))+(IF((D49&gt;F49),1,0))+(IF((H47&gt;J47),1,0))+(IF((H48&gt;J48),1,0))+(IF((H49&gt;J49),1,0))+(IF((L47&gt;N47),1,0))+(IF((L48&gt;N48),1,0))+(IF((L49&gt;N49),1,0))+(IF((P47&gt;R47),1,0))+(IF((P48&gt;R48),1,0))+(IF((P49&gt;R49),1,0))</f>
        <v>6</v>
      </c>
      <c r="AB48" s="5">
        <f>(IF((D47&lt;F47),1,0))+(IF((D48&lt;F48),1,0))+(IF((D49&lt;F49),1,0))+(IF((H47&lt;J47),1,0))+(IF((H48&lt;J48),1,0))+(IF((H49&lt;J49),1,0))+(IF((L47&lt;N47),1,0))+(IF((L48&lt;N48),1,0))+(IF((L49&lt;N49),1,0))+(IF((P47&lt;R47),1,0))+(IF((P48&lt;R48),1,0))+(IF((P49&lt;R49),1,0))</f>
        <v>1</v>
      </c>
      <c r="AC48" s="11">
        <f>AA48-AB48</f>
        <v>5</v>
      </c>
      <c r="AD48" s="15">
        <f>SUM(D47:D49,H47:H49,L47:L49,P47:P49)</f>
        <v>147</v>
      </c>
      <c r="AE48" s="15">
        <f>SUM(F47:F49,J47:J49,N47:N49,R47:R49)</f>
        <v>109</v>
      </c>
      <c r="AF48" s="14">
        <f>AD48-AE48</f>
        <v>38</v>
      </c>
      <c r="AG48" s="70"/>
      <c r="AH48" s="69" t="s">
        <v>371</v>
      </c>
      <c r="AI48" s="51" t="s">
        <v>372</v>
      </c>
      <c r="AJ48" s="21">
        <f>IF(AP45="","",AP45)</f>
        <v>14</v>
      </c>
      <c r="AK48" s="7" t="str">
        <f t="shared" si="5"/>
        <v>-</v>
      </c>
      <c r="AL48" s="42">
        <f>IF(AN45="","",AN45)</f>
        <v>21</v>
      </c>
      <c r="AM48" s="305" t="str">
        <f>IF(AO45="","",AO45)</f>
        <v>-</v>
      </c>
      <c r="AN48" s="310"/>
      <c r="AO48" s="311"/>
      <c r="AP48" s="311"/>
      <c r="AQ48" s="312"/>
      <c r="AR48" s="31">
        <v>19</v>
      </c>
      <c r="AS48" s="7" t="str">
        <f t="shared" si="2"/>
        <v>-</v>
      </c>
      <c r="AT48" s="30">
        <v>21</v>
      </c>
      <c r="AU48" s="295"/>
      <c r="AV48" s="31">
        <v>12</v>
      </c>
      <c r="AW48" s="7" t="str">
        <f t="shared" si="3"/>
        <v>-</v>
      </c>
      <c r="AX48" s="30">
        <v>21</v>
      </c>
      <c r="AY48" s="300"/>
      <c r="AZ48" s="370"/>
      <c r="BA48" s="371"/>
      <c r="BB48" s="371"/>
      <c r="BC48" s="372"/>
      <c r="BD48" s="1"/>
      <c r="BE48" s="16">
        <f>COUNTIF(AJ47:AY49,"○")</f>
        <v>0</v>
      </c>
      <c r="BF48" s="15">
        <f>COUNTIF(AJ47:AY49,"×")</f>
        <v>3</v>
      </c>
      <c r="BG48" s="12">
        <f>(IF((AJ47&gt;AL47),1,0))+(IF((AJ48&gt;AL48),1,0))+(IF((AJ49&gt;AL49),1,0))+(IF((AN47&gt;AP47),1,0))+(IF((AN48&gt;AP48),1,0))+(IF((AN49&gt;AP49),1,0))+(IF((AR47&gt;AT47),1,0))+(IF((AR48&gt;AT48),1,0))+(IF((AR49&gt;AT49),1,0))+(IF((AV47&gt;AX47),1,0))+(IF((AV48&gt;AX48),1,0))+(IF((AV49&gt;AX49),1,0))</f>
        <v>0</v>
      </c>
      <c r="BH48" s="5">
        <f>(IF((AJ47&lt;AL47),1,0))+(IF((AJ48&lt;AL48),1,0))+(IF((AJ49&lt;AL49),1,0))+(IF((AN47&lt;AP47),1,0))+(IF((AN48&lt;AP48),1,0))+(IF((AN49&lt;AP49),1,0))+(IF((AR47&lt;AT47),1,0))+(IF((AR48&lt;AT48),1,0))+(IF((AR49&lt;AT49),1,0))+(IF((AV47&lt;AX47),1,0))+(IF((AV48&lt;AX48),1,0))+(IF((AV49&lt;AX49),1,0))</f>
        <v>6</v>
      </c>
      <c r="BI48" s="11">
        <f>BG48-BH48</f>
        <v>-6</v>
      </c>
      <c r="BJ48" s="15">
        <f>SUM(AJ47:AJ49,AN47:AN49,AR47:AR49,AV47:AV49)</f>
        <v>84</v>
      </c>
      <c r="BK48" s="15">
        <f>SUM(AL47:AL49,AP47:AP49,AT47:AT49,AX47:AX49)</f>
        <v>126</v>
      </c>
      <c r="BL48" s="14">
        <f>BJ48-BK48</f>
        <v>-42</v>
      </c>
      <c r="BM48" s="70"/>
    </row>
    <row r="49" spans="2:65" ht="9.9499999999999993" customHeight="1" x14ac:dyDescent="0.15">
      <c r="B49" s="54"/>
      <c r="C49" s="55" t="s">
        <v>305</v>
      </c>
      <c r="D49" s="29">
        <f>IF(J46="","",J46)</f>
        <v>21</v>
      </c>
      <c r="E49" s="7" t="str">
        <f t="shared" si="4"/>
        <v>-</v>
      </c>
      <c r="F49" s="26">
        <f>IF(H46="","",H46)</f>
        <v>18</v>
      </c>
      <c r="G49" s="306" t="str">
        <f>IF(I46="","",I46)</f>
        <v>-</v>
      </c>
      <c r="H49" s="313"/>
      <c r="I49" s="314"/>
      <c r="J49" s="314"/>
      <c r="K49" s="315"/>
      <c r="L49" s="25"/>
      <c r="M49" s="7" t="str">
        <f t="shared" si="0"/>
        <v/>
      </c>
      <c r="N49" s="24"/>
      <c r="O49" s="296"/>
      <c r="P49" s="25"/>
      <c r="Q49" s="28" t="str">
        <f t="shared" si="1"/>
        <v/>
      </c>
      <c r="R49" s="24"/>
      <c r="S49" s="303"/>
      <c r="T49" s="87">
        <f>Y48</f>
        <v>3</v>
      </c>
      <c r="U49" s="2" t="s">
        <v>2</v>
      </c>
      <c r="V49" s="88">
        <f>Z48</f>
        <v>0</v>
      </c>
      <c r="W49" s="6" t="s">
        <v>1</v>
      </c>
      <c r="X49" s="1"/>
      <c r="Y49" s="10"/>
      <c r="Z49" s="9"/>
      <c r="AA49" s="10"/>
      <c r="AB49" s="9"/>
      <c r="AC49" s="8"/>
      <c r="AD49" s="9"/>
      <c r="AE49" s="9"/>
      <c r="AF49" s="8"/>
      <c r="AG49" s="74"/>
      <c r="AH49" s="54"/>
      <c r="AI49" s="55" t="s">
        <v>49</v>
      </c>
      <c r="AJ49" s="29" t="str">
        <f>IF(AP46="","",AP46)</f>
        <v/>
      </c>
      <c r="AK49" s="7" t="str">
        <f t="shared" si="5"/>
        <v/>
      </c>
      <c r="AL49" s="26" t="str">
        <f>IF(AN46="","",AN46)</f>
        <v/>
      </c>
      <c r="AM49" s="306" t="str">
        <f>IF(AO46="","",AO46)</f>
        <v/>
      </c>
      <c r="AN49" s="313"/>
      <c r="AO49" s="314"/>
      <c r="AP49" s="314"/>
      <c r="AQ49" s="315"/>
      <c r="AR49" s="25"/>
      <c r="AS49" s="7" t="str">
        <f t="shared" si="2"/>
        <v/>
      </c>
      <c r="AT49" s="24"/>
      <c r="AU49" s="296"/>
      <c r="AV49" s="25"/>
      <c r="AW49" s="28" t="str">
        <f t="shared" si="3"/>
        <v/>
      </c>
      <c r="AX49" s="24"/>
      <c r="AY49" s="303"/>
      <c r="AZ49" s="87">
        <f>BE48</f>
        <v>0</v>
      </c>
      <c r="BA49" s="2" t="s">
        <v>2</v>
      </c>
      <c r="BB49" s="88">
        <f>BF48</f>
        <v>3</v>
      </c>
      <c r="BC49" s="6" t="s">
        <v>1</v>
      </c>
      <c r="BD49" s="1"/>
      <c r="BE49" s="10"/>
      <c r="BF49" s="9"/>
      <c r="BG49" s="10"/>
      <c r="BH49" s="9"/>
      <c r="BI49" s="8"/>
      <c r="BJ49" s="9"/>
      <c r="BK49" s="9"/>
      <c r="BL49" s="8"/>
      <c r="BM49" s="74"/>
    </row>
    <row r="50" spans="2:65" ht="9.9499999999999993" customHeight="1" x14ac:dyDescent="0.15">
      <c r="B50" s="50" t="s">
        <v>103</v>
      </c>
      <c r="C50" s="51" t="s">
        <v>104</v>
      </c>
      <c r="D50" s="21">
        <f>IF(N44="","",N44)</f>
        <v>10</v>
      </c>
      <c r="E50" s="23" t="str">
        <f t="shared" si="4"/>
        <v>-</v>
      </c>
      <c r="F50" s="42">
        <f>IF(L44="","",L44)</f>
        <v>21</v>
      </c>
      <c r="G50" s="304" t="str">
        <f>IF(O44="","",IF(O44="○","×",IF(O44="×","○")))</f>
        <v>×</v>
      </c>
      <c r="H50" s="20">
        <f>IF(N47="","",N47)</f>
        <v>10</v>
      </c>
      <c r="I50" s="7" t="str">
        <f t="shared" ref="I50:I55" si="6">IF(H50="","","-")</f>
        <v>-</v>
      </c>
      <c r="J50" s="42">
        <f>IF(L47="","",L47)</f>
        <v>21</v>
      </c>
      <c r="K50" s="304" t="str">
        <f>IF(O47="","",IF(O47="○","×",IF(O47="×","○")))</f>
        <v>×</v>
      </c>
      <c r="L50" s="307"/>
      <c r="M50" s="308"/>
      <c r="N50" s="308"/>
      <c r="O50" s="309"/>
      <c r="P50" s="31">
        <v>17</v>
      </c>
      <c r="Q50" s="7" t="str">
        <f t="shared" si="1"/>
        <v>-</v>
      </c>
      <c r="R50" s="30">
        <v>21</v>
      </c>
      <c r="S50" s="300" t="str">
        <f>IF(P50&lt;&gt;"",IF(P50&gt;R50,IF(P51&gt;R51,"○",IF(P52&gt;R52,"○","×")),IF(P51&gt;R51,IF(P52&gt;R52,"○","×"),"×")),"")</f>
        <v>×</v>
      </c>
      <c r="T50" s="367" t="s">
        <v>383</v>
      </c>
      <c r="U50" s="368"/>
      <c r="V50" s="368"/>
      <c r="W50" s="369"/>
      <c r="X50" s="1"/>
      <c r="Y50" s="16"/>
      <c r="Z50" s="15"/>
      <c r="AA50" s="16"/>
      <c r="AB50" s="15"/>
      <c r="AC50" s="14"/>
      <c r="AD50" s="15"/>
      <c r="AE50" s="15"/>
      <c r="AF50" s="14"/>
      <c r="AG50" s="70"/>
      <c r="AH50" s="50" t="s">
        <v>80</v>
      </c>
      <c r="AI50" s="51" t="s">
        <v>81</v>
      </c>
      <c r="AJ50" s="21">
        <f>IF(AT44="","",AT44)</f>
        <v>21</v>
      </c>
      <c r="AK50" s="23" t="str">
        <f t="shared" si="5"/>
        <v>-</v>
      </c>
      <c r="AL50" s="42">
        <f>IF(AR44="","",AR44)</f>
        <v>18</v>
      </c>
      <c r="AM50" s="304" t="str">
        <f>IF(AU44="","",IF(AU44="○","×",IF(AU44="×","○")))</f>
        <v>○</v>
      </c>
      <c r="AN50" s="20">
        <f>IF(AT47="","",AT47)</f>
        <v>21</v>
      </c>
      <c r="AO50" s="7" t="str">
        <f t="shared" ref="AO50:AO55" si="7">IF(AN50="","","-")</f>
        <v>-</v>
      </c>
      <c r="AP50" s="42">
        <f>IF(AR47="","",AR47)</f>
        <v>17</v>
      </c>
      <c r="AQ50" s="304" t="str">
        <f>IF(AU47="","",IF(AU47="○","×",IF(AU47="×","○")))</f>
        <v>○</v>
      </c>
      <c r="AR50" s="307"/>
      <c r="AS50" s="308"/>
      <c r="AT50" s="308"/>
      <c r="AU50" s="309"/>
      <c r="AV50" s="31">
        <v>21</v>
      </c>
      <c r="AW50" s="7" t="str">
        <f t="shared" si="3"/>
        <v>-</v>
      </c>
      <c r="AX50" s="30">
        <v>17</v>
      </c>
      <c r="AY50" s="300" t="str">
        <f>IF(AV50&lt;&gt;"",IF(AV50&gt;AX50,IF(AV51&gt;AX51,"○",IF(AV52&gt;AX52,"○","×")),IF(AV51&gt;AX51,IF(AV52&gt;AX52,"○","×"),"×")),"")</f>
        <v>○</v>
      </c>
      <c r="AZ50" s="367" t="s">
        <v>385</v>
      </c>
      <c r="BA50" s="368"/>
      <c r="BB50" s="368"/>
      <c r="BC50" s="369"/>
      <c r="BD50" s="1"/>
      <c r="BE50" s="16"/>
      <c r="BF50" s="15"/>
      <c r="BG50" s="16"/>
      <c r="BH50" s="15"/>
      <c r="BI50" s="14"/>
      <c r="BJ50" s="15"/>
      <c r="BK50" s="15"/>
      <c r="BL50" s="14"/>
      <c r="BM50" s="70"/>
    </row>
    <row r="51" spans="2:65" ht="9.9499999999999993" customHeight="1" x14ac:dyDescent="0.15">
      <c r="B51" s="50" t="s">
        <v>106</v>
      </c>
      <c r="C51" s="51" t="s">
        <v>339</v>
      </c>
      <c r="D51" s="21">
        <f>IF(N45="","",N45)</f>
        <v>12</v>
      </c>
      <c r="E51" s="7" t="str">
        <f t="shared" si="4"/>
        <v>-</v>
      </c>
      <c r="F51" s="42">
        <f>IF(L45="","",L45)</f>
        <v>21</v>
      </c>
      <c r="G51" s="305" t="str">
        <f>IF(I48="","",I48)</f>
        <v/>
      </c>
      <c r="H51" s="20">
        <f>IF(N48="","",N48)</f>
        <v>17</v>
      </c>
      <c r="I51" s="7" t="str">
        <f t="shared" si="6"/>
        <v>-</v>
      </c>
      <c r="J51" s="42">
        <f>IF(L48="","",L48)</f>
        <v>21</v>
      </c>
      <c r="K51" s="305" t="str">
        <f>IF(M48="","",M48)</f>
        <v>-</v>
      </c>
      <c r="L51" s="310"/>
      <c r="M51" s="311"/>
      <c r="N51" s="311"/>
      <c r="O51" s="312"/>
      <c r="P51" s="31">
        <v>11</v>
      </c>
      <c r="Q51" s="7" t="str">
        <f t="shared" si="1"/>
        <v>-</v>
      </c>
      <c r="R51" s="30">
        <v>21</v>
      </c>
      <c r="S51" s="300"/>
      <c r="T51" s="370"/>
      <c r="U51" s="371"/>
      <c r="V51" s="371"/>
      <c r="W51" s="372"/>
      <c r="X51" s="1"/>
      <c r="Y51" s="16">
        <f>COUNTIF(D50:S52,"○")</f>
        <v>0</v>
      </c>
      <c r="Z51" s="15">
        <f>COUNTIF(D50:S52,"×")</f>
        <v>3</v>
      </c>
      <c r="AA51" s="12">
        <f>(IF((D50&gt;F50),1,0))+(IF((D51&gt;F51),1,0))+(IF((D52&gt;F52),1,0))+(IF((H50&gt;J50),1,0))+(IF((H51&gt;J51),1,0))+(IF((H52&gt;J52),1,0))+(IF((L50&gt;N50),1,0))+(IF((L51&gt;N51),1,0))+(IF((L52&gt;N52),1,0))+(IF((P50&gt;R50),1,0))+(IF((P51&gt;R51),1,0))+(IF((P52&gt;R52),1,0))</f>
        <v>0</v>
      </c>
      <c r="AB51" s="5">
        <f>(IF((D50&lt;F50),1,0))+(IF((D51&lt;F51),1,0))+(IF((D52&lt;F52),1,0))+(IF((H50&lt;J50),1,0))+(IF((H51&lt;J51),1,0))+(IF((H52&lt;J52),1,0))+(IF((L50&lt;N50),1,0))+(IF((L51&lt;N51),1,0))+(IF((L52&lt;N52),1,0))+(IF((P50&lt;R50),1,0))+(IF((P51&lt;R51),1,0))+(IF((P52&lt;R52),1,0))</f>
        <v>6</v>
      </c>
      <c r="AC51" s="11">
        <f>AA51-AB51</f>
        <v>-6</v>
      </c>
      <c r="AD51" s="15">
        <f>SUM(D50:D52,H50:H52,L50:L52,P50:P52)</f>
        <v>77</v>
      </c>
      <c r="AE51" s="15">
        <f>SUM(F50:F52,J50:J52,N50:N52,R50:R52)</f>
        <v>126</v>
      </c>
      <c r="AF51" s="14">
        <f>AD51-AE51</f>
        <v>-49</v>
      </c>
      <c r="AG51" s="70"/>
      <c r="AH51" s="50" t="s">
        <v>83</v>
      </c>
      <c r="AI51" s="51" t="s">
        <v>341</v>
      </c>
      <c r="AJ51" s="21">
        <f>IF(AT45="","",AT45)</f>
        <v>22</v>
      </c>
      <c r="AK51" s="7" t="str">
        <f t="shared" si="5"/>
        <v>-</v>
      </c>
      <c r="AL51" s="42">
        <f>IF(AR45="","",AR45)</f>
        <v>20</v>
      </c>
      <c r="AM51" s="305" t="str">
        <f>IF(AO48="","",AO48)</f>
        <v/>
      </c>
      <c r="AN51" s="20">
        <f>IF(AT48="","",AT48)</f>
        <v>21</v>
      </c>
      <c r="AO51" s="7" t="str">
        <f t="shared" si="7"/>
        <v>-</v>
      </c>
      <c r="AP51" s="42">
        <f>IF(AR48="","",AR48)</f>
        <v>19</v>
      </c>
      <c r="AQ51" s="305" t="str">
        <f>IF(AS48="","",AS48)</f>
        <v>-</v>
      </c>
      <c r="AR51" s="310"/>
      <c r="AS51" s="311"/>
      <c r="AT51" s="311"/>
      <c r="AU51" s="312"/>
      <c r="AV51" s="31">
        <v>21</v>
      </c>
      <c r="AW51" s="7" t="str">
        <f t="shared" si="3"/>
        <v>-</v>
      </c>
      <c r="AX51" s="30">
        <v>14</v>
      </c>
      <c r="AY51" s="300"/>
      <c r="AZ51" s="370"/>
      <c r="BA51" s="371"/>
      <c r="BB51" s="371"/>
      <c r="BC51" s="372"/>
      <c r="BD51" s="1"/>
      <c r="BE51" s="16">
        <f>COUNTIF(AJ50:AY52,"○")</f>
        <v>3</v>
      </c>
      <c r="BF51" s="15">
        <f>COUNTIF(AJ50:AY52,"×")</f>
        <v>0</v>
      </c>
      <c r="BG51" s="12">
        <f>(IF((AJ50&gt;AL50),1,0))+(IF((AJ51&gt;AL51),1,0))+(IF((AJ52&gt;AL52),1,0))+(IF((AN50&gt;AP50),1,0))+(IF((AN51&gt;AP51),1,0))+(IF((AN52&gt;AP52),1,0))+(IF((AR50&gt;AT50),1,0))+(IF((AR51&gt;AT51),1,0))+(IF((AR52&gt;AT52),1,0))+(IF((AV50&gt;AX50),1,0))+(IF((AV51&gt;AX51),1,0))+(IF((AV52&gt;AX52),1,0))</f>
        <v>6</v>
      </c>
      <c r="BH51" s="5">
        <f>(IF((AJ50&lt;AL50),1,0))+(IF((AJ51&lt;AL51),1,0))+(IF((AJ52&lt;AL52),1,0))+(IF((AN50&lt;AP50),1,0))+(IF((AN51&lt;AP51),1,0))+(IF((AN52&lt;AP52),1,0))+(IF((AR50&lt;AT50),1,0))+(IF((AR51&lt;AT51),1,0))+(IF((AR52&lt;AT52),1,0))+(IF((AV50&lt;AX50),1,0))+(IF((AV51&lt;AX51),1,0))+(IF((AV52&lt;AX52),1,0))</f>
        <v>0</v>
      </c>
      <c r="BI51" s="11">
        <f>BG51-BH51</f>
        <v>6</v>
      </c>
      <c r="BJ51" s="15">
        <f>SUM(AJ50:AJ52,AN50:AN52,AR50:AR52,AV50:AV52)</f>
        <v>127</v>
      </c>
      <c r="BK51" s="15">
        <f>SUM(AL50:AL52,AP50:AP52,AT50:AT52,AX50:AX52)</f>
        <v>105</v>
      </c>
      <c r="BL51" s="14">
        <f>BJ51-BK51</f>
        <v>22</v>
      </c>
      <c r="BM51" s="70"/>
    </row>
    <row r="52" spans="2:65" ht="9.9499999999999993" customHeight="1" x14ac:dyDescent="0.15">
      <c r="B52" s="54"/>
      <c r="C52" s="55" t="s">
        <v>51</v>
      </c>
      <c r="D52" s="29" t="str">
        <f>IF(N46="","",N46)</f>
        <v/>
      </c>
      <c r="E52" s="28" t="str">
        <f t="shared" si="4"/>
        <v/>
      </c>
      <c r="F52" s="26" t="str">
        <f>IF(L46="","",L46)</f>
        <v/>
      </c>
      <c r="G52" s="306" t="str">
        <f>IF(I49="","",I49)</f>
        <v/>
      </c>
      <c r="H52" s="27" t="str">
        <f>IF(N49="","",N49)</f>
        <v/>
      </c>
      <c r="I52" s="7" t="str">
        <f t="shared" si="6"/>
        <v/>
      </c>
      <c r="J52" s="26" t="str">
        <f>IF(L49="","",L49)</f>
        <v/>
      </c>
      <c r="K52" s="306" t="str">
        <f>IF(M49="","",M49)</f>
        <v/>
      </c>
      <c r="L52" s="313"/>
      <c r="M52" s="314"/>
      <c r="N52" s="314"/>
      <c r="O52" s="315"/>
      <c r="P52" s="25"/>
      <c r="Q52" s="7" t="str">
        <f t="shared" si="1"/>
        <v/>
      </c>
      <c r="R52" s="24"/>
      <c r="S52" s="303"/>
      <c r="T52" s="87">
        <f>Y51</f>
        <v>0</v>
      </c>
      <c r="U52" s="2" t="s">
        <v>2</v>
      </c>
      <c r="V52" s="88">
        <f>Z51</f>
        <v>3</v>
      </c>
      <c r="W52" s="6" t="s">
        <v>1</v>
      </c>
      <c r="X52" s="1"/>
      <c r="Y52" s="16"/>
      <c r="Z52" s="15"/>
      <c r="AA52" s="16"/>
      <c r="AB52" s="15"/>
      <c r="AC52" s="14"/>
      <c r="AD52" s="15"/>
      <c r="AE52" s="15"/>
      <c r="AF52" s="14"/>
      <c r="AG52" s="74"/>
      <c r="AH52" s="54"/>
      <c r="AI52" s="73" t="s">
        <v>52</v>
      </c>
      <c r="AJ52" s="29" t="str">
        <f>IF(AT46="","",AT46)</f>
        <v/>
      </c>
      <c r="AK52" s="28" t="str">
        <f t="shared" si="5"/>
        <v/>
      </c>
      <c r="AL52" s="26" t="str">
        <f>IF(AR46="","",AR46)</f>
        <v/>
      </c>
      <c r="AM52" s="306" t="str">
        <f>IF(AO49="","",AO49)</f>
        <v/>
      </c>
      <c r="AN52" s="27" t="str">
        <f>IF(AT49="","",AT49)</f>
        <v/>
      </c>
      <c r="AO52" s="7" t="str">
        <f t="shared" si="7"/>
        <v/>
      </c>
      <c r="AP52" s="26" t="str">
        <f>IF(AR49="","",AR49)</f>
        <v/>
      </c>
      <c r="AQ52" s="306" t="str">
        <f>IF(AS49="","",AS49)</f>
        <v/>
      </c>
      <c r="AR52" s="313"/>
      <c r="AS52" s="314"/>
      <c r="AT52" s="314"/>
      <c r="AU52" s="315"/>
      <c r="AV52" s="25"/>
      <c r="AW52" s="7" t="str">
        <f t="shared" si="3"/>
        <v/>
      </c>
      <c r="AX52" s="24"/>
      <c r="AY52" s="303"/>
      <c r="AZ52" s="87">
        <f>BE51</f>
        <v>3</v>
      </c>
      <c r="BA52" s="2" t="s">
        <v>2</v>
      </c>
      <c r="BB52" s="88">
        <f>BF51</f>
        <v>0</v>
      </c>
      <c r="BC52" s="6" t="s">
        <v>1</v>
      </c>
      <c r="BD52" s="1"/>
      <c r="BE52" s="16"/>
      <c r="BF52" s="15"/>
      <c r="BG52" s="16"/>
      <c r="BH52" s="15"/>
      <c r="BI52" s="14"/>
      <c r="BJ52" s="15"/>
      <c r="BK52" s="15"/>
      <c r="BL52" s="14"/>
      <c r="BM52" s="74"/>
    </row>
    <row r="53" spans="2:65" ht="9.9499999999999993" customHeight="1" x14ac:dyDescent="0.15">
      <c r="B53" s="69" t="s">
        <v>71</v>
      </c>
      <c r="C53" s="51" t="s">
        <v>0</v>
      </c>
      <c r="D53" s="21">
        <f>IF(R44="","",R44)</f>
        <v>11</v>
      </c>
      <c r="E53" s="7" t="str">
        <f t="shared" si="4"/>
        <v>-</v>
      </c>
      <c r="F53" s="42">
        <f>IF(P44="","",P44)</f>
        <v>21</v>
      </c>
      <c r="G53" s="304" t="str">
        <f>IF(S44="","",IF(S44="○","×",IF(S44="×","○")))</f>
        <v>×</v>
      </c>
      <c r="H53" s="20">
        <f>IF(R47="","",R47)</f>
        <v>16</v>
      </c>
      <c r="I53" s="23" t="str">
        <f t="shared" si="6"/>
        <v>-</v>
      </c>
      <c r="J53" s="42">
        <f>IF(P47="","",P47)</f>
        <v>21</v>
      </c>
      <c r="K53" s="304" t="str">
        <f>IF(S47="","",IF(S47="○","×",IF(S47="×","○")))</f>
        <v>×</v>
      </c>
      <c r="L53" s="22">
        <f>IF(R50="","",R50)</f>
        <v>21</v>
      </c>
      <c r="M53" s="7" t="str">
        <f>IF(L53="","","-")</f>
        <v>-</v>
      </c>
      <c r="N53" s="41">
        <f>IF(P50="","",P50)</f>
        <v>17</v>
      </c>
      <c r="O53" s="304" t="str">
        <f>IF(S50="","",IF(S50="○","×",IF(S50="×","○")))</f>
        <v>○</v>
      </c>
      <c r="P53" s="307"/>
      <c r="Q53" s="308"/>
      <c r="R53" s="308"/>
      <c r="S53" s="362"/>
      <c r="T53" s="367" t="s">
        <v>384</v>
      </c>
      <c r="U53" s="368"/>
      <c r="V53" s="368"/>
      <c r="W53" s="369"/>
      <c r="X53" s="1"/>
      <c r="Y53" s="39"/>
      <c r="Z53" s="40"/>
      <c r="AA53" s="39"/>
      <c r="AB53" s="40"/>
      <c r="AC53" s="13"/>
      <c r="AD53" s="40"/>
      <c r="AE53" s="40"/>
      <c r="AF53" s="13"/>
      <c r="AG53" s="70"/>
      <c r="AH53" s="48" t="s">
        <v>157</v>
      </c>
      <c r="AI53" s="49" t="s">
        <v>307</v>
      </c>
      <c r="AJ53" s="21">
        <f>IF(AX44="","",AX44)</f>
        <v>17</v>
      </c>
      <c r="AK53" s="7" t="str">
        <f t="shared" si="5"/>
        <v>-</v>
      </c>
      <c r="AL53" s="42">
        <f>IF(AV44="","",AV44)</f>
        <v>21</v>
      </c>
      <c r="AM53" s="304" t="str">
        <f>IF(AY44="","",IF(AY44="○","×",IF(AY44="×","○")))</f>
        <v>×</v>
      </c>
      <c r="AN53" s="20">
        <f>IF(AX47="","",AX47)</f>
        <v>21</v>
      </c>
      <c r="AO53" s="23" t="str">
        <f t="shared" si="7"/>
        <v>-</v>
      </c>
      <c r="AP53" s="42">
        <f>IF(AV47="","",AV47)</f>
        <v>14</v>
      </c>
      <c r="AQ53" s="304" t="str">
        <f>IF(AY47="","",IF(AY47="○","×",IF(AY47="×","○")))</f>
        <v>○</v>
      </c>
      <c r="AR53" s="22">
        <f>IF(AX50="","",AX50)</f>
        <v>17</v>
      </c>
      <c r="AS53" s="7" t="str">
        <f>IF(AR53="","","-")</f>
        <v>-</v>
      </c>
      <c r="AT53" s="41">
        <f>IF(AV50="","",AV50)</f>
        <v>21</v>
      </c>
      <c r="AU53" s="304" t="str">
        <f>IF(AY50="","",IF(AY50="○","×",IF(AY50="×","○")))</f>
        <v>×</v>
      </c>
      <c r="AV53" s="307"/>
      <c r="AW53" s="308"/>
      <c r="AX53" s="308"/>
      <c r="AY53" s="362"/>
      <c r="AZ53" s="367" t="s">
        <v>384</v>
      </c>
      <c r="BA53" s="368"/>
      <c r="BB53" s="368"/>
      <c r="BC53" s="369"/>
      <c r="BD53" s="1"/>
      <c r="BE53" s="39"/>
      <c r="BF53" s="40"/>
      <c r="BG53" s="39"/>
      <c r="BH53" s="40"/>
      <c r="BI53" s="13"/>
      <c r="BJ53" s="40"/>
      <c r="BK53" s="40"/>
      <c r="BL53" s="13"/>
      <c r="BM53" s="70"/>
    </row>
    <row r="54" spans="2:65" ht="9.9499999999999993" customHeight="1" x14ac:dyDescent="0.15">
      <c r="B54" s="69" t="s">
        <v>73</v>
      </c>
      <c r="C54" s="51" t="s">
        <v>74</v>
      </c>
      <c r="D54" s="21">
        <f>IF(R45="","",R45)</f>
        <v>10</v>
      </c>
      <c r="E54" s="7" t="str">
        <f t="shared" si="4"/>
        <v>-</v>
      </c>
      <c r="F54" s="42">
        <f>IF(P45="","",P45)</f>
        <v>21</v>
      </c>
      <c r="G54" s="305" t="str">
        <f>IF(I51="","",I51)</f>
        <v>-</v>
      </c>
      <c r="H54" s="20">
        <f>IF(R48="","",R48)</f>
        <v>17</v>
      </c>
      <c r="I54" s="7" t="str">
        <f t="shared" si="6"/>
        <v>-</v>
      </c>
      <c r="J54" s="42">
        <f>IF(P48="","",P48)</f>
        <v>21</v>
      </c>
      <c r="K54" s="305" t="str">
        <f>IF(M51="","",M51)</f>
        <v/>
      </c>
      <c r="L54" s="20">
        <f>IF(R51="","",R51)</f>
        <v>21</v>
      </c>
      <c r="M54" s="7" t="str">
        <f>IF(L54="","","-")</f>
        <v>-</v>
      </c>
      <c r="N54" s="42">
        <f>IF(P51="","",P51)</f>
        <v>11</v>
      </c>
      <c r="O54" s="305" t="str">
        <f>IF(Q51="","",Q51)</f>
        <v>-</v>
      </c>
      <c r="P54" s="310"/>
      <c r="Q54" s="311"/>
      <c r="R54" s="311"/>
      <c r="S54" s="363"/>
      <c r="T54" s="370"/>
      <c r="U54" s="371"/>
      <c r="V54" s="371"/>
      <c r="W54" s="372"/>
      <c r="X54" s="1"/>
      <c r="Y54" s="16">
        <f>COUNTIF(D53:S55,"○")</f>
        <v>1</v>
      </c>
      <c r="Z54" s="15">
        <f>COUNTIF(D53:S55,"×")</f>
        <v>2</v>
      </c>
      <c r="AA54" s="12">
        <f>(IF((D53&gt;F53),1,0))+(IF((D54&gt;F54),1,0))+(IF((D55&gt;F55),1,0))+(IF((H53&gt;J53),1,0))+(IF((H54&gt;J54),1,0))+(IF((H55&gt;J55),1,0))+(IF((L53&gt;N53),1,0))+(IF((L54&gt;N54),1,0))+(IF((L55&gt;N55),1,0))+(IF((P53&gt;R53),1,0))+(IF((P54&gt;R54),1,0))+(IF((P55&gt;R55),1,0))</f>
        <v>2</v>
      </c>
      <c r="AB54" s="5">
        <f>(IF((D53&lt;F53),1,0))+(IF((D54&lt;F54),1,0))+(IF((D55&lt;F55),1,0))+(IF((H53&lt;J53),1,0))+(IF((H54&lt;J54),1,0))+(IF((H55&lt;J55),1,0))+(IF((L53&lt;N53),1,0))+(IF((L54&lt;N54),1,0))+(IF((L55&lt;N55),1,0))+(IF((P53&lt;R53),1,0))+(IF((P54&lt;R54),1,0))+(IF((P55&lt;R55),1,0))</f>
        <v>4</v>
      </c>
      <c r="AC54" s="11">
        <f>AA54-AB54</f>
        <v>-2</v>
      </c>
      <c r="AD54" s="15">
        <f>SUM(D53:D55,H53:H55,L53:L55,P53:P55)</f>
        <v>96</v>
      </c>
      <c r="AE54" s="15">
        <f>SUM(F53:F55,J53:J55,N53:N55,R53:R55)</f>
        <v>112</v>
      </c>
      <c r="AF54" s="14">
        <f>AD54-AE54</f>
        <v>-16</v>
      </c>
      <c r="AG54" s="70"/>
      <c r="AH54" s="50" t="s">
        <v>160</v>
      </c>
      <c r="AI54" s="51" t="s">
        <v>307</v>
      </c>
      <c r="AJ54" s="21">
        <f>IF(AX45="","",AX45)</f>
        <v>13</v>
      </c>
      <c r="AK54" s="7" t="str">
        <f t="shared" si="5"/>
        <v>-</v>
      </c>
      <c r="AL54" s="42">
        <f>IF(AV45="","",AV45)</f>
        <v>21</v>
      </c>
      <c r="AM54" s="305" t="str">
        <f>IF(AO51="","",AO51)</f>
        <v>-</v>
      </c>
      <c r="AN54" s="20">
        <f>IF(AX48="","",AX48)</f>
        <v>21</v>
      </c>
      <c r="AO54" s="7" t="str">
        <f t="shared" si="7"/>
        <v>-</v>
      </c>
      <c r="AP54" s="42">
        <f>IF(AV48="","",AV48)</f>
        <v>12</v>
      </c>
      <c r="AQ54" s="305" t="str">
        <f>IF(AS51="","",AS51)</f>
        <v/>
      </c>
      <c r="AR54" s="20">
        <f>IF(AX51="","",AX51)</f>
        <v>14</v>
      </c>
      <c r="AS54" s="7" t="str">
        <f>IF(AR54="","","-")</f>
        <v>-</v>
      </c>
      <c r="AT54" s="42">
        <f>IF(AV51="","",AV51)</f>
        <v>21</v>
      </c>
      <c r="AU54" s="305" t="str">
        <f>IF(AW51="","",AW51)</f>
        <v>-</v>
      </c>
      <c r="AV54" s="310"/>
      <c r="AW54" s="311"/>
      <c r="AX54" s="311"/>
      <c r="AY54" s="363"/>
      <c r="AZ54" s="370"/>
      <c r="BA54" s="371"/>
      <c r="BB54" s="371"/>
      <c r="BC54" s="372"/>
      <c r="BD54" s="1"/>
      <c r="BE54" s="16">
        <f>COUNTIF(AJ53:AY55,"○")</f>
        <v>1</v>
      </c>
      <c r="BF54" s="15">
        <f>COUNTIF(AJ53:AY55,"×")</f>
        <v>2</v>
      </c>
      <c r="BG54" s="12">
        <f>(IF((AJ53&gt;AL53),1,0))+(IF((AJ54&gt;AL54),1,0))+(IF((AJ55&gt;AL55),1,0))+(IF((AN53&gt;AP53),1,0))+(IF((AN54&gt;AP54),1,0))+(IF((AN55&gt;AP55),1,0))+(IF((AR53&gt;AT53),1,0))+(IF((AR54&gt;AT54),1,0))+(IF((AR55&gt;AT55),1,0))+(IF((AV53&gt;AX53),1,0))+(IF((AV54&gt;AX54),1,0))+(IF((AV55&gt;AX55),1,0))</f>
        <v>2</v>
      </c>
      <c r="BH54" s="5">
        <f>(IF((AJ53&lt;AL53),1,0))+(IF((AJ54&lt;AL54),1,0))+(IF((AJ55&lt;AL55),1,0))+(IF((AN53&lt;AP53),1,0))+(IF((AN54&lt;AP54),1,0))+(IF((AN55&lt;AP55),1,0))+(IF((AR53&lt;AT53),1,0))+(IF((AR54&lt;AT54),1,0))+(IF((AR55&lt;AT55),1,0))+(IF((AV53&lt;AX53),1,0))+(IF((AV54&lt;AX54),1,0))+(IF((AV55&lt;AX55),1,0))</f>
        <v>4</v>
      </c>
      <c r="BI54" s="11">
        <f>BG54-BH54</f>
        <v>-2</v>
      </c>
      <c r="BJ54" s="15">
        <f>SUM(AJ53:AJ55,AN53:AN55,AR53:AR55,AV53:AV55)</f>
        <v>103</v>
      </c>
      <c r="BK54" s="15">
        <f>SUM(AL53:AL55,AP53:AP55,AT53:AT55,AX53:AX55)</f>
        <v>110</v>
      </c>
      <c r="BL54" s="14">
        <f>BJ54-BK54</f>
        <v>-7</v>
      </c>
      <c r="BM54" s="70"/>
    </row>
    <row r="55" spans="2:65" ht="9.9499999999999993" customHeight="1" thickBot="1" x14ac:dyDescent="0.2">
      <c r="B55" s="52"/>
      <c r="C55" s="53" t="s">
        <v>48</v>
      </c>
      <c r="D55" s="19" t="str">
        <f>IF(R46="","",R46)</f>
        <v/>
      </c>
      <c r="E55" s="17" t="str">
        <f t="shared" si="4"/>
        <v/>
      </c>
      <c r="F55" s="43" t="str">
        <f>IF(P46="","",P46)</f>
        <v/>
      </c>
      <c r="G55" s="344" t="str">
        <f>IF(I52="","",I52)</f>
        <v/>
      </c>
      <c r="H55" s="18" t="str">
        <f>IF(R49="","",R49)</f>
        <v/>
      </c>
      <c r="I55" s="17" t="str">
        <f t="shared" si="6"/>
        <v/>
      </c>
      <c r="J55" s="43" t="str">
        <f>IF(P49="","",P49)</f>
        <v/>
      </c>
      <c r="K55" s="344" t="str">
        <f>IF(M52="","",M52)</f>
        <v/>
      </c>
      <c r="L55" s="18" t="str">
        <f>IF(R52="","",R52)</f>
        <v/>
      </c>
      <c r="M55" s="17" t="str">
        <f>IF(L55="","","-")</f>
        <v/>
      </c>
      <c r="N55" s="43" t="str">
        <f>IF(P52="","",P52)</f>
        <v/>
      </c>
      <c r="O55" s="344" t="str">
        <f>IF(Q52="","",Q52)</f>
        <v/>
      </c>
      <c r="P55" s="364"/>
      <c r="Q55" s="365"/>
      <c r="R55" s="365"/>
      <c r="S55" s="366"/>
      <c r="T55" s="89">
        <f>Y54</f>
        <v>1</v>
      </c>
      <c r="U55" s="4" t="s">
        <v>2</v>
      </c>
      <c r="V55" s="90">
        <f>Z54</f>
        <v>2</v>
      </c>
      <c r="W55" s="3" t="s">
        <v>1</v>
      </c>
      <c r="X55" s="1"/>
      <c r="Y55" s="10"/>
      <c r="Z55" s="9"/>
      <c r="AA55" s="10"/>
      <c r="AB55" s="9"/>
      <c r="AC55" s="8"/>
      <c r="AD55" s="9"/>
      <c r="AE55" s="9"/>
      <c r="AF55" s="8"/>
      <c r="AG55" s="74"/>
      <c r="AH55" s="52"/>
      <c r="AI55" s="53" t="s">
        <v>305</v>
      </c>
      <c r="AJ55" s="19" t="str">
        <f>IF(AX46="","",AX46)</f>
        <v/>
      </c>
      <c r="AK55" s="17" t="str">
        <f t="shared" si="5"/>
        <v/>
      </c>
      <c r="AL55" s="43" t="str">
        <f>IF(AV46="","",AV46)</f>
        <v/>
      </c>
      <c r="AM55" s="344" t="str">
        <f>IF(AO52="","",AO52)</f>
        <v/>
      </c>
      <c r="AN55" s="18" t="str">
        <f>IF(AX49="","",AX49)</f>
        <v/>
      </c>
      <c r="AO55" s="17" t="str">
        <f t="shared" si="7"/>
        <v/>
      </c>
      <c r="AP55" s="43" t="str">
        <f>IF(AV49="","",AV49)</f>
        <v/>
      </c>
      <c r="AQ55" s="344" t="str">
        <f>IF(AS52="","",AS52)</f>
        <v/>
      </c>
      <c r="AR55" s="18" t="str">
        <f>IF(AX52="","",AX52)</f>
        <v/>
      </c>
      <c r="AS55" s="17" t="str">
        <f>IF(AR55="","","-")</f>
        <v/>
      </c>
      <c r="AT55" s="43" t="str">
        <f>IF(AV52="","",AV52)</f>
        <v/>
      </c>
      <c r="AU55" s="344" t="str">
        <f>IF(AW52="","",AW52)</f>
        <v/>
      </c>
      <c r="AV55" s="364"/>
      <c r="AW55" s="365"/>
      <c r="AX55" s="365"/>
      <c r="AY55" s="366"/>
      <c r="AZ55" s="89">
        <f>BE54</f>
        <v>1</v>
      </c>
      <c r="BA55" s="4" t="s">
        <v>2</v>
      </c>
      <c r="BB55" s="90">
        <f>BF54</f>
        <v>2</v>
      </c>
      <c r="BC55" s="3" t="s">
        <v>1</v>
      </c>
      <c r="BD55" s="1"/>
      <c r="BE55" s="10"/>
      <c r="BF55" s="9"/>
      <c r="BG55" s="10"/>
      <c r="BH55" s="9"/>
      <c r="BI55" s="8"/>
      <c r="BJ55" s="9"/>
      <c r="BK55" s="9"/>
      <c r="BL55" s="8"/>
      <c r="BM55" s="74"/>
    </row>
    <row r="56" spans="2:65" ht="5.0999999999999996" customHeight="1" thickBot="1" x14ac:dyDescent="0.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75"/>
      <c r="AI56" s="75"/>
    </row>
    <row r="57" spans="2:65" ht="9.9499999999999993" customHeight="1" x14ac:dyDescent="0.15">
      <c r="B57" s="355" t="s">
        <v>291</v>
      </c>
      <c r="C57" s="356"/>
      <c r="D57" s="359" t="str">
        <f>B59</f>
        <v>坂東悠太</v>
      </c>
      <c r="E57" s="330"/>
      <c r="F57" s="330"/>
      <c r="G57" s="331"/>
      <c r="H57" s="329" t="str">
        <f>B62</f>
        <v>戸梶龍一</v>
      </c>
      <c r="I57" s="330"/>
      <c r="J57" s="330"/>
      <c r="K57" s="331"/>
      <c r="L57" s="329" t="str">
        <f>B65</f>
        <v>高木達也</v>
      </c>
      <c r="M57" s="330"/>
      <c r="N57" s="330"/>
      <c r="O57" s="331"/>
      <c r="P57" s="329" t="str">
        <f>B68</f>
        <v>田中佑良</v>
      </c>
      <c r="Q57" s="330"/>
      <c r="R57" s="330"/>
      <c r="S57" s="332"/>
      <c r="T57" s="333" t="s">
        <v>4</v>
      </c>
      <c r="U57" s="334"/>
      <c r="V57" s="334"/>
      <c r="W57" s="335"/>
      <c r="X57" s="91"/>
      <c r="Y57" s="288" t="s">
        <v>24</v>
      </c>
      <c r="Z57" s="289"/>
      <c r="AA57" s="288" t="s">
        <v>23</v>
      </c>
      <c r="AB57" s="290"/>
      <c r="AC57" s="289"/>
      <c r="AD57" s="291" t="s">
        <v>22</v>
      </c>
      <c r="AE57" s="292"/>
      <c r="AF57" s="293"/>
      <c r="AG57" s="62"/>
      <c r="AH57" s="355" t="s">
        <v>292</v>
      </c>
      <c r="AI57" s="356"/>
      <c r="AJ57" s="359" t="str">
        <f>AH59</f>
        <v>加地龍太</v>
      </c>
      <c r="AK57" s="330"/>
      <c r="AL57" s="330"/>
      <c r="AM57" s="331"/>
      <c r="AN57" s="329" t="str">
        <f>AH62</f>
        <v>米倉史貴</v>
      </c>
      <c r="AO57" s="330"/>
      <c r="AP57" s="330"/>
      <c r="AQ57" s="331"/>
      <c r="AR57" s="329" t="str">
        <f>AH65</f>
        <v>尾上哲也</v>
      </c>
      <c r="AS57" s="330"/>
      <c r="AT57" s="330"/>
      <c r="AU57" s="331"/>
      <c r="AV57" s="329" t="str">
        <f>AH68</f>
        <v>前原亮裕</v>
      </c>
      <c r="AW57" s="330"/>
      <c r="AX57" s="330"/>
      <c r="AY57" s="332"/>
      <c r="AZ57" s="333" t="s">
        <v>4</v>
      </c>
      <c r="BA57" s="334"/>
      <c r="BB57" s="334"/>
      <c r="BC57" s="335"/>
      <c r="BD57" s="91"/>
      <c r="BE57" s="288" t="s">
        <v>24</v>
      </c>
      <c r="BF57" s="289"/>
      <c r="BG57" s="288" t="s">
        <v>23</v>
      </c>
      <c r="BH57" s="290"/>
      <c r="BI57" s="289"/>
      <c r="BJ57" s="291" t="s">
        <v>22</v>
      </c>
      <c r="BK57" s="292"/>
      <c r="BL57" s="293"/>
      <c r="BM57" s="62"/>
    </row>
    <row r="58" spans="2:65" ht="9.9499999999999993" customHeight="1" thickBot="1" x14ac:dyDescent="0.2">
      <c r="B58" s="381"/>
      <c r="C58" s="382"/>
      <c r="D58" s="354" t="str">
        <f>B60</f>
        <v>山野遥加</v>
      </c>
      <c r="E58" s="323"/>
      <c r="F58" s="323"/>
      <c r="G58" s="324"/>
      <c r="H58" s="322" t="str">
        <f>B63</f>
        <v>岩本千広</v>
      </c>
      <c r="I58" s="323"/>
      <c r="J58" s="323"/>
      <c r="K58" s="324"/>
      <c r="L58" s="322" t="str">
        <f>B66</f>
        <v>曽我部里恵</v>
      </c>
      <c r="M58" s="323"/>
      <c r="N58" s="323"/>
      <c r="O58" s="324"/>
      <c r="P58" s="322" t="str">
        <f>B69</f>
        <v>近藤早津紀</v>
      </c>
      <c r="Q58" s="323"/>
      <c r="R58" s="323"/>
      <c r="S58" s="325"/>
      <c r="T58" s="326" t="s">
        <v>3</v>
      </c>
      <c r="U58" s="327"/>
      <c r="V58" s="327"/>
      <c r="W58" s="328"/>
      <c r="X58" s="91"/>
      <c r="Y58" s="92" t="s">
        <v>21</v>
      </c>
      <c r="Z58" s="93" t="s">
        <v>1</v>
      </c>
      <c r="AA58" s="92" t="s">
        <v>25</v>
      </c>
      <c r="AB58" s="93" t="s">
        <v>20</v>
      </c>
      <c r="AC58" s="94" t="s">
        <v>19</v>
      </c>
      <c r="AD58" s="93" t="s">
        <v>25</v>
      </c>
      <c r="AE58" s="93" t="s">
        <v>20</v>
      </c>
      <c r="AF58" s="94" t="s">
        <v>19</v>
      </c>
      <c r="AG58" s="62"/>
      <c r="AH58" s="381"/>
      <c r="AI58" s="382"/>
      <c r="AJ58" s="354" t="str">
        <f>AH60</f>
        <v>加地まどか</v>
      </c>
      <c r="AK58" s="323"/>
      <c r="AL58" s="323"/>
      <c r="AM58" s="324"/>
      <c r="AN58" s="322" t="str">
        <f>AH63</f>
        <v>大野仁美</v>
      </c>
      <c r="AO58" s="323"/>
      <c r="AP58" s="323"/>
      <c r="AQ58" s="324"/>
      <c r="AR58" s="322" t="str">
        <f>AH66</f>
        <v>田中美喜</v>
      </c>
      <c r="AS58" s="323"/>
      <c r="AT58" s="323"/>
      <c r="AU58" s="324"/>
      <c r="AV58" s="322" t="str">
        <f>AH69</f>
        <v>前原寿苗</v>
      </c>
      <c r="AW58" s="323"/>
      <c r="AX58" s="323"/>
      <c r="AY58" s="325"/>
      <c r="AZ58" s="326" t="s">
        <v>3</v>
      </c>
      <c r="BA58" s="327"/>
      <c r="BB58" s="327"/>
      <c r="BC58" s="328"/>
      <c r="BD58" s="91"/>
      <c r="BE58" s="92" t="s">
        <v>21</v>
      </c>
      <c r="BF58" s="93" t="s">
        <v>1</v>
      </c>
      <c r="BG58" s="92" t="s">
        <v>25</v>
      </c>
      <c r="BH58" s="93" t="s">
        <v>20</v>
      </c>
      <c r="BI58" s="94" t="s">
        <v>19</v>
      </c>
      <c r="BJ58" s="93" t="s">
        <v>25</v>
      </c>
      <c r="BK58" s="93" t="s">
        <v>20</v>
      </c>
      <c r="BL58" s="94" t="s">
        <v>19</v>
      </c>
      <c r="BM58" s="62"/>
    </row>
    <row r="59" spans="2:65" ht="9.9499999999999993" customHeight="1" x14ac:dyDescent="0.15">
      <c r="B59" s="69" t="s">
        <v>85</v>
      </c>
      <c r="C59" s="51" t="s">
        <v>86</v>
      </c>
      <c r="D59" s="373"/>
      <c r="E59" s="374"/>
      <c r="F59" s="374"/>
      <c r="G59" s="375"/>
      <c r="H59" s="31">
        <v>21</v>
      </c>
      <c r="I59" s="7" t="str">
        <f>IF(H59="","","-")</f>
        <v>-</v>
      </c>
      <c r="J59" s="30">
        <v>16</v>
      </c>
      <c r="K59" s="294" t="str">
        <f>IF(H59&lt;&gt;"",IF(H59&gt;J59,IF(H60&gt;J60,"○",IF(H61&gt;J61,"○","×")),IF(H60&gt;J60,IF(H61&gt;J61,"○","×"),"×")),"")</f>
        <v>○</v>
      </c>
      <c r="L59" s="31">
        <v>21</v>
      </c>
      <c r="M59" s="33" t="str">
        <f t="shared" ref="M59:M64" si="8">IF(L59="","","-")</f>
        <v>-</v>
      </c>
      <c r="N59" s="35">
        <v>19</v>
      </c>
      <c r="O59" s="294" t="str">
        <f>IF(L59&lt;&gt;"",IF(L59&gt;N59,IF(L60&gt;N60,"○",IF(L61&gt;N61,"○","×")),IF(L60&gt;N60,IF(L61&gt;N61,"○","×"),"×")),"")</f>
        <v>○</v>
      </c>
      <c r="P59" s="34">
        <v>21</v>
      </c>
      <c r="Q59" s="33" t="str">
        <f t="shared" ref="Q59:Q67" si="9">IF(P59="","","-")</f>
        <v>-</v>
      </c>
      <c r="R59" s="30">
        <v>15</v>
      </c>
      <c r="S59" s="299" t="str">
        <f>IF(P59&lt;&gt;"",IF(P59&gt;R59,IF(P60&gt;R60,"○",IF(P61&gt;R61,"○","×")),IF(P60&gt;R60,IF(P61&gt;R61,"○","×"),"×")),"")</f>
        <v>○</v>
      </c>
      <c r="T59" s="378" t="s">
        <v>385</v>
      </c>
      <c r="U59" s="379"/>
      <c r="V59" s="379"/>
      <c r="W59" s="380"/>
      <c r="X59" s="1"/>
      <c r="Y59" s="16"/>
      <c r="Z59" s="15"/>
      <c r="AA59" s="39"/>
      <c r="AB59" s="40"/>
      <c r="AC59" s="13"/>
      <c r="AD59" s="15"/>
      <c r="AE59" s="15"/>
      <c r="AF59" s="14"/>
      <c r="AG59" s="70"/>
      <c r="AH59" s="69" t="s">
        <v>116</v>
      </c>
      <c r="AI59" s="51" t="s">
        <v>46</v>
      </c>
      <c r="AJ59" s="373"/>
      <c r="AK59" s="374"/>
      <c r="AL59" s="374"/>
      <c r="AM59" s="375"/>
      <c r="AN59" s="31">
        <v>21</v>
      </c>
      <c r="AO59" s="7" t="str">
        <f>IF(AN59="","","-")</f>
        <v>-</v>
      </c>
      <c r="AP59" s="30">
        <v>16</v>
      </c>
      <c r="AQ59" s="294" t="str">
        <f>IF(AN59&lt;&gt;"",IF(AN59&gt;AP59,IF(AN60&gt;AP60,"○",IF(AN61&gt;AP61,"○","×")),IF(AN60&gt;AP60,IF(AN61&gt;AP61,"○","×"),"×")),"")</f>
        <v>○</v>
      </c>
      <c r="AR59" s="31">
        <v>21</v>
      </c>
      <c r="AS59" s="33" t="str">
        <f t="shared" ref="AS59:AS64" si="10">IF(AR59="","","-")</f>
        <v>-</v>
      </c>
      <c r="AT59" s="35">
        <v>10</v>
      </c>
      <c r="AU59" s="294" t="str">
        <f>IF(AR59&lt;&gt;"",IF(AR59&gt;AT59,IF(AR60&gt;AT60,"○",IF(AR61&gt;AT61,"○","×")),IF(AR60&gt;AT60,IF(AR61&gt;AT61,"○","×"),"×")),"")</f>
        <v>○</v>
      </c>
      <c r="AV59" s="34">
        <v>21</v>
      </c>
      <c r="AW59" s="33" t="str">
        <f t="shared" ref="AW59:AW67" si="11">IF(AV59="","","-")</f>
        <v>-</v>
      </c>
      <c r="AX59" s="30">
        <v>17</v>
      </c>
      <c r="AY59" s="299" t="str">
        <f>IF(AV59&lt;&gt;"",IF(AV59&gt;AX59,IF(AV60&gt;AX60,"○",IF(AV61&gt;AX61,"○","×")),IF(AV60&gt;AX60,IF(AV61&gt;AX61,"○","×"),"×")),"")</f>
        <v>○</v>
      </c>
      <c r="AZ59" s="378" t="s">
        <v>385</v>
      </c>
      <c r="BA59" s="379"/>
      <c r="BB59" s="379"/>
      <c r="BC59" s="380"/>
      <c r="BD59" s="1"/>
      <c r="BE59" s="16"/>
      <c r="BF59" s="15"/>
      <c r="BG59" s="39"/>
      <c r="BH59" s="40"/>
      <c r="BI59" s="13"/>
      <c r="BJ59" s="15"/>
      <c r="BK59" s="15"/>
      <c r="BL59" s="14"/>
      <c r="BM59" s="70"/>
    </row>
    <row r="60" spans="2:65" ht="9.9499999999999993" customHeight="1" x14ac:dyDescent="0.15">
      <c r="B60" s="69" t="s">
        <v>88</v>
      </c>
      <c r="C60" s="51" t="s">
        <v>307</v>
      </c>
      <c r="D60" s="376"/>
      <c r="E60" s="311"/>
      <c r="F60" s="311"/>
      <c r="G60" s="312"/>
      <c r="H60" s="31">
        <v>21</v>
      </c>
      <c r="I60" s="7" t="str">
        <f>IF(H60="","","-")</f>
        <v>-</v>
      </c>
      <c r="J60" s="32">
        <v>14</v>
      </c>
      <c r="K60" s="295"/>
      <c r="L60" s="31">
        <v>21</v>
      </c>
      <c r="M60" s="7" t="str">
        <f t="shared" si="8"/>
        <v>-</v>
      </c>
      <c r="N60" s="30">
        <v>17</v>
      </c>
      <c r="O60" s="295"/>
      <c r="P60" s="31">
        <v>21</v>
      </c>
      <c r="Q60" s="7" t="str">
        <f t="shared" si="9"/>
        <v>-</v>
      </c>
      <c r="R60" s="30">
        <v>11</v>
      </c>
      <c r="S60" s="300"/>
      <c r="T60" s="370"/>
      <c r="U60" s="371"/>
      <c r="V60" s="371"/>
      <c r="W60" s="372"/>
      <c r="X60" s="1"/>
      <c r="Y60" s="16">
        <f>COUNTIF(D59:S61,"○")</f>
        <v>3</v>
      </c>
      <c r="Z60" s="15">
        <f>COUNTIF(D59:S61,"×")</f>
        <v>0</v>
      </c>
      <c r="AA60" s="12">
        <f>(IF((D59&gt;F59),1,0))+(IF((D60&gt;F60),1,0))+(IF((D61&gt;F61),1,0))+(IF((H59&gt;J59),1,0))+(IF((H60&gt;J60),1,0))+(IF((H61&gt;J61),1,0))+(IF((L59&gt;N59),1,0))+(IF((L60&gt;N60),1,0))+(IF((L61&gt;N61),1,0))+(IF((P59&gt;R59),1,0))+(IF((P60&gt;R60),1,0))+(IF((P61&gt;R61),1,0))</f>
        <v>6</v>
      </c>
      <c r="AB60" s="5">
        <f>(IF((D59&lt;F59),1,0))+(IF((D60&lt;F60),1,0))+(IF((D61&lt;F61),1,0))+(IF((H59&lt;J59),1,0))+(IF((H60&lt;J60),1,0))+(IF((H61&lt;J61),1,0))+(IF((L59&lt;N59),1,0))+(IF((L60&lt;N60),1,0))+(IF((L61&lt;N61),1,0))+(IF((P59&lt;R59),1,0))+(IF((P60&lt;R60),1,0))+(IF((P61&lt;R61),1,0))</f>
        <v>0</v>
      </c>
      <c r="AC60" s="11">
        <f>AA60-AB60</f>
        <v>6</v>
      </c>
      <c r="AD60" s="15">
        <f>SUM(D59:D61,H59:H61,L59:L61,P59:P61)</f>
        <v>126</v>
      </c>
      <c r="AE60" s="15">
        <f>SUM(F59:F61,J59:J61,N59:N61,R59:R61)</f>
        <v>92</v>
      </c>
      <c r="AF60" s="14">
        <f>AD60-AE60</f>
        <v>34</v>
      </c>
      <c r="AG60" s="70"/>
      <c r="AH60" s="69" t="s">
        <v>119</v>
      </c>
      <c r="AI60" s="51" t="s">
        <v>46</v>
      </c>
      <c r="AJ60" s="376"/>
      <c r="AK60" s="311"/>
      <c r="AL60" s="311"/>
      <c r="AM60" s="312"/>
      <c r="AN60" s="31">
        <v>21</v>
      </c>
      <c r="AO60" s="7" t="str">
        <f>IF(AN60="","","-")</f>
        <v>-</v>
      </c>
      <c r="AP60" s="32">
        <v>18</v>
      </c>
      <c r="AQ60" s="295"/>
      <c r="AR60" s="31">
        <v>21</v>
      </c>
      <c r="AS60" s="7" t="str">
        <f t="shared" si="10"/>
        <v>-</v>
      </c>
      <c r="AT60" s="30">
        <v>10</v>
      </c>
      <c r="AU60" s="295"/>
      <c r="AV60" s="31">
        <v>22</v>
      </c>
      <c r="AW60" s="7" t="str">
        <f t="shared" si="11"/>
        <v>-</v>
      </c>
      <c r="AX60" s="30">
        <v>20</v>
      </c>
      <c r="AY60" s="300"/>
      <c r="AZ60" s="370"/>
      <c r="BA60" s="371"/>
      <c r="BB60" s="371"/>
      <c r="BC60" s="372"/>
      <c r="BD60" s="1"/>
      <c r="BE60" s="16">
        <f>COUNTIF(AJ59:AY61,"○")</f>
        <v>3</v>
      </c>
      <c r="BF60" s="15">
        <f>COUNTIF(AJ59:AY61,"×")</f>
        <v>0</v>
      </c>
      <c r="BG60" s="12">
        <f>(IF((AJ59&gt;AL59),1,0))+(IF((AJ60&gt;AL60),1,0))+(IF((AJ61&gt;AL61),1,0))+(IF((AN59&gt;AP59),1,0))+(IF((AN60&gt;AP60),1,0))+(IF((AN61&gt;AP61),1,0))+(IF((AR59&gt;AT59),1,0))+(IF((AR60&gt;AT60),1,0))+(IF((AR61&gt;AT61),1,0))+(IF((AV59&gt;AX59),1,0))+(IF((AV60&gt;AX60),1,0))+(IF((AV61&gt;AX61),1,0))</f>
        <v>6</v>
      </c>
      <c r="BH60" s="5">
        <f>(IF((AJ59&lt;AL59),1,0))+(IF((AJ60&lt;AL60),1,0))+(IF((AJ61&lt;AL61),1,0))+(IF((AN59&lt;AP59),1,0))+(IF((AN60&lt;AP60),1,0))+(IF((AN61&lt;AP61),1,0))+(IF((AR59&lt;AT59),1,0))+(IF((AR60&lt;AT60),1,0))+(IF((AR61&lt;AT61),1,0))+(IF((AV59&lt;AX59),1,0))+(IF((AV60&lt;AX60),1,0))+(IF((AV61&lt;AX61),1,0))</f>
        <v>0</v>
      </c>
      <c r="BI60" s="11">
        <f>BG60-BH60</f>
        <v>6</v>
      </c>
      <c r="BJ60" s="15">
        <f>SUM(AJ59:AJ61,AN59:AN61,AR59:AR61,AV59:AV61)</f>
        <v>127</v>
      </c>
      <c r="BK60" s="15">
        <f>SUM(AL59:AL61,AP59:AP61,AT59:AT61,AX59:AX61)</f>
        <v>91</v>
      </c>
      <c r="BL60" s="14">
        <f>BJ60-BK60</f>
        <v>36</v>
      </c>
      <c r="BM60" s="70"/>
    </row>
    <row r="61" spans="2:65" ht="9.9499999999999993" customHeight="1" x14ac:dyDescent="0.15">
      <c r="B61" s="54"/>
      <c r="C61" s="73" t="s">
        <v>305</v>
      </c>
      <c r="D61" s="377"/>
      <c r="E61" s="314"/>
      <c r="F61" s="314"/>
      <c r="G61" s="315"/>
      <c r="H61" s="25"/>
      <c r="I61" s="7" t="str">
        <f>IF(H61="","","-")</f>
        <v/>
      </c>
      <c r="J61" s="24"/>
      <c r="K61" s="296"/>
      <c r="L61" s="25"/>
      <c r="M61" s="28" t="str">
        <f t="shared" si="8"/>
        <v/>
      </c>
      <c r="N61" s="24"/>
      <c r="O61" s="295"/>
      <c r="P61" s="25"/>
      <c r="Q61" s="28" t="str">
        <f t="shared" si="9"/>
        <v/>
      </c>
      <c r="R61" s="24"/>
      <c r="S61" s="300"/>
      <c r="T61" s="87">
        <f>Y60</f>
        <v>3</v>
      </c>
      <c r="U61" s="2" t="s">
        <v>2</v>
      </c>
      <c r="V61" s="88">
        <f>Z60</f>
        <v>0</v>
      </c>
      <c r="W61" s="6" t="s">
        <v>1</v>
      </c>
      <c r="X61" s="1"/>
      <c r="Y61" s="16"/>
      <c r="Z61" s="15"/>
      <c r="AA61" s="16"/>
      <c r="AB61" s="15"/>
      <c r="AC61" s="14"/>
      <c r="AD61" s="15"/>
      <c r="AE61" s="15"/>
      <c r="AF61" s="14"/>
      <c r="AG61" s="74"/>
      <c r="AH61" s="54"/>
      <c r="AI61" s="73" t="s">
        <v>49</v>
      </c>
      <c r="AJ61" s="377"/>
      <c r="AK61" s="314"/>
      <c r="AL61" s="314"/>
      <c r="AM61" s="315"/>
      <c r="AN61" s="25"/>
      <c r="AO61" s="7" t="str">
        <f>IF(AN61="","","-")</f>
        <v/>
      </c>
      <c r="AP61" s="24"/>
      <c r="AQ61" s="296"/>
      <c r="AR61" s="25"/>
      <c r="AS61" s="28" t="str">
        <f t="shared" si="10"/>
        <v/>
      </c>
      <c r="AT61" s="24"/>
      <c r="AU61" s="295"/>
      <c r="AV61" s="25"/>
      <c r="AW61" s="28" t="str">
        <f t="shared" si="11"/>
        <v/>
      </c>
      <c r="AX61" s="24"/>
      <c r="AY61" s="300"/>
      <c r="AZ61" s="87">
        <f>BE60</f>
        <v>3</v>
      </c>
      <c r="BA61" s="2" t="s">
        <v>2</v>
      </c>
      <c r="BB61" s="88">
        <f>BF60</f>
        <v>0</v>
      </c>
      <c r="BC61" s="6" t="s">
        <v>1</v>
      </c>
      <c r="BD61" s="1"/>
      <c r="BE61" s="16"/>
      <c r="BF61" s="15"/>
      <c r="BG61" s="16"/>
      <c r="BH61" s="15"/>
      <c r="BI61" s="14"/>
      <c r="BJ61" s="15"/>
      <c r="BK61" s="15"/>
      <c r="BL61" s="14"/>
      <c r="BM61" s="74"/>
    </row>
    <row r="62" spans="2:65" ht="9.9499999999999993" customHeight="1" x14ac:dyDescent="0.15">
      <c r="B62" s="69" t="s">
        <v>112</v>
      </c>
      <c r="C62" s="49" t="s">
        <v>310</v>
      </c>
      <c r="D62" s="21">
        <f>IF(J59="","",J59)</f>
        <v>16</v>
      </c>
      <c r="E62" s="7" t="str">
        <f t="shared" ref="E62:E70" si="12">IF(D62="","","-")</f>
        <v>-</v>
      </c>
      <c r="F62" s="42">
        <f>IF(H59="","",H59)</f>
        <v>21</v>
      </c>
      <c r="G62" s="304" t="str">
        <f>IF(K59="","",IF(K59="○","×",IF(K59="×","○")))</f>
        <v>×</v>
      </c>
      <c r="H62" s="307"/>
      <c r="I62" s="308"/>
      <c r="J62" s="308"/>
      <c r="K62" s="309"/>
      <c r="L62" s="31">
        <v>21</v>
      </c>
      <c r="M62" s="7" t="str">
        <f t="shared" si="8"/>
        <v>-</v>
      </c>
      <c r="N62" s="30">
        <v>16</v>
      </c>
      <c r="O62" s="301" t="str">
        <f>IF(L62&lt;&gt;"",IF(L62&gt;N62,IF(L63&gt;N63,"○",IF(L64&gt;N64,"○","×")),IF(L63&gt;N63,IF(L64&gt;N64,"○","×"),"×")),"")</f>
        <v>○</v>
      </c>
      <c r="P62" s="31">
        <v>20</v>
      </c>
      <c r="Q62" s="7" t="str">
        <f t="shared" si="9"/>
        <v>-</v>
      </c>
      <c r="R62" s="30">
        <v>22</v>
      </c>
      <c r="S62" s="302" t="str">
        <f>IF(P62&lt;&gt;"",IF(P62&gt;R62,IF(P63&gt;R63,"○",IF(P64&gt;R64,"○","×")),IF(P63&gt;R63,IF(P64&gt;R64,"○","×"),"×")),"")</f>
        <v>×</v>
      </c>
      <c r="T62" s="367" t="s">
        <v>384</v>
      </c>
      <c r="U62" s="368"/>
      <c r="V62" s="368"/>
      <c r="W62" s="369"/>
      <c r="X62" s="1"/>
      <c r="Y62" s="39"/>
      <c r="Z62" s="40"/>
      <c r="AA62" s="39"/>
      <c r="AB62" s="40"/>
      <c r="AC62" s="13"/>
      <c r="AD62" s="40"/>
      <c r="AE62" s="40"/>
      <c r="AF62" s="13"/>
      <c r="AG62" s="70"/>
      <c r="AH62" s="48" t="s">
        <v>76</v>
      </c>
      <c r="AI62" s="76" t="s">
        <v>0</v>
      </c>
      <c r="AJ62" s="21">
        <f>IF(AP59="","",AP59)</f>
        <v>16</v>
      </c>
      <c r="AK62" s="7" t="str">
        <f t="shared" ref="AK62:AK70" si="13">IF(AJ62="","","-")</f>
        <v>-</v>
      </c>
      <c r="AL62" s="42">
        <f>IF(AN59="","",AN59)</f>
        <v>21</v>
      </c>
      <c r="AM62" s="304" t="str">
        <f>IF(AQ59="","",IF(AQ59="○","×",IF(AQ59="×","○")))</f>
        <v>×</v>
      </c>
      <c r="AN62" s="307"/>
      <c r="AO62" s="308"/>
      <c r="AP62" s="308"/>
      <c r="AQ62" s="309"/>
      <c r="AR62" s="31">
        <v>19</v>
      </c>
      <c r="AS62" s="7" t="str">
        <f t="shared" si="10"/>
        <v>-</v>
      </c>
      <c r="AT62" s="30">
        <v>21</v>
      </c>
      <c r="AU62" s="301" t="str">
        <f>IF(AR62&lt;&gt;"",IF(AR62&gt;AT62,IF(AR63&gt;AT63,"○",IF(AR64&gt;AT64,"○","×")),IF(AR63&gt;AT63,IF(AR64&gt;AT64,"○","×"),"×")),"")</f>
        <v>○</v>
      </c>
      <c r="AV62" s="31">
        <v>19</v>
      </c>
      <c r="AW62" s="7" t="str">
        <f t="shared" si="11"/>
        <v>-</v>
      </c>
      <c r="AX62" s="30">
        <v>21</v>
      </c>
      <c r="AY62" s="302" t="str">
        <f>IF(AV62&lt;&gt;"",IF(AV62&gt;AX62,IF(AV63&gt;AX63,"○",IF(AV64&gt;AX64,"○","×")),IF(AV63&gt;AX63,IF(AV64&gt;AX64,"○","×"),"×")),"")</f>
        <v>×</v>
      </c>
      <c r="AZ62" s="367" t="s">
        <v>384</v>
      </c>
      <c r="BA62" s="368"/>
      <c r="BB62" s="368"/>
      <c r="BC62" s="369"/>
      <c r="BD62" s="1"/>
      <c r="BE62" s="39"/>
      <c r="BF62" s="40"/>
      <c r="BG62" s="39"/>
      <c r="BH62" s="40"/>
      <c r="BI62" s="13"/>
      <c r="BJ62" s="40"/>
      <c r="BK62" s="40"/>
      <c r="BL62" s="13"/>
      <c r="BM62" s="70"/>
    </row>
    <row r="63" spans="2:65" ht="9.9499999999999993" customHeight="1" x14ac:dyDescent="0.15">
      <c r="B63" s="69" t="s">
        <v>114</v>
      </c>
      <c r="C63" s="51" t="s">
        <v>310</v>
      </c>
      <c r="D63" s="21">
        <f>IF(J60="","",J60)</f>
        <v>14</v>
      </c>
      <c r="E63" s="7" t="str">
        <f t="shared" si="12"/>
        <v>-</v>
      </c>
      <c r="F63" s="42">
        <f>IF(H60="","",H60)</f>
        <v>21</v>
      </c>
      <c r="G63" s="305" t="str">
        <f>IF(I60="","",I60)</f>
        <v>-</v>
      </c>
      <c r="H63" s="310"/>
      <c r="I63" s="311"/>
      <c r="J63" s="311"/>
      <c r="K63" s="312"/>
      <c r="L63" s="31">
        <v>21</v>
      </c>
      <c r="M63" s="7" t="str">
        <f t="shared" si="8"/>
        <v>-</v>
      </c>
      <c r="N63" s="30">
        <v>15</v>
      </c>
      <c r="O63" s="295"/>
      <c r="P63" s="31">
        <v>21</v>
      </c>
      <c r="Q63" s="7" t="str">
        <f t="shared" si="9"/>
        <v>-</v>
      </c>
      <c r="R63" s="30">
        <v>18</v>
      </c>
      <c r="S63" s="300"/>
      <c r="T63" s="370"/>
      <c r="U63" s="371"/>
      <c r="V63" s="371"/>
      <c r="W63" s="372"/>
      <c r="X63" s="1"/>
      <c r="Y63" s="16">
        <f>COUNTIF(D62:S64,"○")</f>
        <v>1</v>
      </c>
      <c r="Z63" s="15">
        <f>COUNTIF(D62:S64,"×")</f>
        <v>2</v>
      </c>
      <c r="AA63" s="12">
        <f>(IF((D62&gt;F62),1,0))+(IF((D63&gt;F63),1,0))+(IF((D64&gt;F64),1,0))+(IF((H62&gt;J62),1,0))+(IF((H63&gt;J63),1,0))+(IF((H64&gt;J64),1,0))+(IF((L62&gt;N62),1,0))+(IF((L63&gt;N63),1,0))+(IF((L64&gt;N64),1,0))+(IF((P62&gt;R62),1,0))+(IF((P63&gt;R63),1,0))+(IF((P64&gt;R64),1,0))</f>
        <v>3</v>
      </c>
      <c r="AB63" s="5">
        <f>(IF((D62&lt;F62),1,0))+(IF((D63&lt;F63),1,0))+(IF((D64&lt;F64),1,0))+(IF((H62&lt;J62),1,0))+(IF((H63&lt;J63),1,0))+(IF((H64&lt;J64),1,0))+(IF((L62&lt;N62),1,0))+(IF((L63&lt;N63),1,0))+(IF((L64&lt;N64),1,0))+(IF((P62&lt;R62),1,0))+(IF((P63&lt;R63),1,0))+(IF((P64&lt;R64),1,0))</f>
        <v>4</v>
      </c>
      <c r="AC63" s="11">
        <f>AA63-AB63</f>
        <v>-1</v>
      </c>
      <c r="AD63" s="15">
        <f>SUM(D62:D64,H62:H64,L62:L64,P62:P64)</f>
        <v>127</v>
      </c>
      <c r="AE63" s="15">
        <f>SUM(F62:F64,J62:J64,N62:N64,R62:R64)</f>
        <v>134</v>
      </c>
      <c r="AF63" s="14">
        <f>AD63-AE63</f>
        <v>-7</v>
      </c>
      <c r="AG63" s="70"/>
      <c r="AH63" s="69" t="s">
        <v>78</v>
      </c>
      <c r="AI63" s="51" t="s">
        <v>304</v>
      </c>
      <c r="AJ63" s="21">
        <f>IF(AP60="","",AP60)</f>
        <v>18</v>
      </c>
      <c r="AK63" s="7" t="str">
        <f t="shared" si="13"/>
        <v>-</v>
      </c>
      <c r="AL63" s="42">
        <f>IF(AN60="","",AN60)</f>
        <v>21</v>
      </c>
      <c r="AM63" s="305" t="str">
        <f>IF(AO60="","",AO60)</f>
        <v>-</v>
      </c>
      <c r="AN63" s="310"/>
      <c r="AO63" s="311"/>
      <c r="AP63" s="311"/>
      <c r="AQ63" s="312"/>
      <c r="AR63" s="31">
        <v>21</v>
      </c>
      <c r="AS63" s="7" t="str">
        <f t="shared" si="10"/>
        <v>-</v>
      </c>
      <c r="AT63" s="30">
        <v>12</v>
      </c>
      <c r="AU63" s="295"/>
      <c r="AV63" s="31">
        <v>13</v>
      </c>
      <c r="AW63" s="7" t="str">
        <f t="shared" si="11"/>
        <v>-</v>
      </c>
      <c r="AX63" s="30">
        <v>21</v>
      </c>
      <c r="AY63" s="300"/>
      <c r="AZ63" s="370"/>
      <c r="BA63" s="371"/>
      <c r="BB63" s="371"/>
      <c r="BC63" s="372"/>
      <c r="BD63" s="1"/>
      <c r="BE63" s="16">
        <f>COUNTIF(AJ62:AY64,"○")</f>
        <v>1</v>
      </c>
      <c r="BF63" s="15">
        <f>COUNTIF(AJ62:AY64,"×")</f>
        <v>2</v>
      </c>
      <c r="BG63" s="12">
        <f>(IF((AJ62&gt;AL62),1,0))+(IF((AJ63&gt;AL63),1,0))+(IF((AJ64&gt;AL64),1,0))+(IF((AN62&gt;AP62),1,0))+(IF((AN63&gt;AP63),1,0))+(IF((AN64&gt;AP64),1,0))+(IF((AR62&gt;AT62),1,0))+(IF((AR63&gt;AT63),1,0))+(IF((AR64&gt;AT64),1,0))+(IF((AV62&gt;AX62),1,0))+(IF((AV63&gt;AX63),1,0))+(IF((AV64&gt;AX64),1,0))</f>
        <v>2</v>
      </c>
      <c r="BH63" s="5">
        <f>(IF((AJ62&lt;AL62),1,0))+(IF((AJ63&lt;AL63),1,0))+(IF((AJ64&lt;AL64),1,0))+(IF((AN62&lt;AP62),1,0))+(IF((AN63&lt;AP63),1,0))+(IF((AN64&lt;AP64),1,0))+(IF((AR62&lt;AT62),1,0))+(IF((AR63&lt;AT63),1,0))+(IF((AR64&lt;AT64),1,0))+(IF((AV62&lt;AX62),1,0))+(IF((AV63&lt;AX63),1,0))+(IF((AV64&lt;AX64),1,0))</f>
        <v>5</v>
      </c>
      <c r="BI63" s="11">
        <f>BG63-BH63</f>
        <v>-3</v>
      </c>
      <c r="BJ63" s="15">
        <f>SUM(AJ62:AJ64,AN62:AN64,AR62:AR64,AV62:AV64)</f>
        <v>127</v>
      </c>
      <c r="BK63" s="15">
        <f>SUM(AL62:AL64,AP62:AP64,AT62:AT64,AX62:AX64)</f>
        <v>133</v>
      </c>
      <c r="BL63" s="14">
        <f>BJ63-BK63</f>
        <v>-6</v>
      </c>
      <c r="BM63" s="70"/>
    </row>
    <row r="64" spans="2:65" ht="9.9499999999999993" customHeight="1" x14ac:dyDescent="0.15">
      <c r="B64" s="54"/>
      <c r="C64" s="55" t="s">
        <v>52</v>
      </c>
      <c r="D64" s="29" t="str">
        <f>IF(J61="","",J61)</f>
        <v/>
      </c>
      <c r="E64" s="7" t="str">
        <f t="shared" si="12"/>
        <v/>
      </c>
      <c r="F64" s="26" t="str">
        <f>IF(H61="","",H61)</f>
        <v/>
      </c>
      <c r="G64" s="306" t="str">
        <f>IF(I61="","",I61)</f>
        <v/>
      </c>
      <c r="H64" s="313"/>
      <c r="I64" s="314"/>
      <c r="J64" s="314"/>
      <c r="K64" s="315"/>
      <c r="L64" s="25"/>
      <c r="M64" s="7" t="str">
        <f t="shared" si="8"/>
        <v/>
      </c>
      <c r="N64" s="24"/>
      <c r="O64" s="296"/>
      <c r="P64" s="25">
        <v>14</v>
      </c>
      <c r="Q64" s="28" t="str">
        <f t="shared" si="9"/>
        <v>-</v>
      </c>
      <c r="R64" s="24">
        <v>21</v>
      </c>
      <c r="S64" s="303"/>
      <c r="T64" s="87">
        <f>Y63</f>
        <v>1</v>
      </c>
      <c r="U64" s="2" t="s">
        <v>2</v>
      </c>
      <c r="V64" s="88">
        <f>Z63</f>
        <v>2</v>
      </c>
      <c r="W64" s="6" t="s">
        <v>1</v>
      </c>
      <c r="X64" s="1"/>
      <c r="Y64" s="10"/>
      <c r="Z64" s="9"/>
      <c r="AA64" s="10"/>
      <c r="AB64" s="9"/>
      <c r="AC64" s="8"/>
      <c r="AD64" s="9"/>
      <c r="AE64" s="9"/>
      <c r="AF64" s="8"/>
      <c r="AG64" s="74"/>
      <c r="AH64" s="54"/>
      <c r="AI64" s="55" t="s">
        <v>48</v>
      </c>
      <c r="AJ64" s="29" t="str">
        <f>IF(AP61="","",AP61)</f>
        <v/>
      </c>
      <c r="AK64" s="7" t="str">
        <f t="shared" si="13"/>
        <v/>
      </c>
      <c r="AL64" s="26" t="str">
        <f>IF(AN61="","",AN61)</f>
        <v/>
      </c>
      <c r="AM64" s="306" t="str">
        <f>IF(AO61="","",AO61)</f>
        <v/>
      </c>
      <c r="AN64" s="313"/>
      <c r="AO64" s="314"/>
      <c r="AP64" s="314"/>
      <c r="AQ64" s="315"/>
      <c r="AR64" s="25">
        <v>21</v>
      </c>
      <c r="AS64" s="7" t="str">
        <f t="shared" si="10"/>
        <v>-</v>
      </c>
      <c r="AT64" s="24">
        <v>16</v>
      </c>
      <c r="AU64" s="296"/>
      <c r="AV64" s="25"/>
      <c r="AW64" s="28" t="str">
        <f t="shared" si="11"/>
        <v/>
      </c>
      <c r="AX64" s="24"/>
      <c r="AY64" s="303"/>
      <c r="AZ64" s="87">
        <f>BE63</f>
        <v>1</v>
      </c>
      <c r="BA64" s="2" t="s">
        <v>2</v>
      </c>
      <c r="BB64" s="88">
        <f>BF63</f>
        <v>2</v>
      </c>
      <c r="BC64" s="6" t="s">
        <v>1</v>
      </c>
      <c r="BD64" s="1"/>
      <c r="BE64" s="10"/>
      <c r="BF64" s="9"/>
      <c r="BG64" s="10"/>
      <c r="BH64" s="9"/>
      <c r="BI64" s="8"/>
      <c r="BJ64" s="9"/>
      <c r="BK64" s="9"/>
      <c r="BL64" s="8"/>
      <c r="BM64" s="74"/>
    </row>
    <row r="65" spans="1:65" ht="9.9499999999999993" customHeight="1" x14ac:dyDescent="0.15">
      <c r="B65" s="50" t="s">
        <v>108</v>
      </c>
      <c r="C65" s="51" t="s">
        <v>56</v>
      </c>
      <c r="D65" s="21">
        <f>IF(N59="","",N59)</f>
        <v>19</v>
      </c>
      <c r="E65" s="23" t="str">
        <f t="shared" si="12"/>
        <v>-</v>
      </c>
      <c r="F65" s="42">
        <f>IF(L59="","",L59)</f>
        <v>21</v>
      </c>
      <c r="G65" s="304" t="str">
        <f>IF(O59="","",IF(O59="○","×",IF(O59="×","○")))</f>
        <v>×</v>
      </c>
      <c r="H65" s="20">
        <f>IF(N62="","",N62)</f>
        <v>16</v>
      </c>
      <c r="I65" s="7" t="str">
        <f t="shared" ref="I65:I70" si="14">IF(H65="","","-")</f>
        <v>-</v>
      </c>
      <c r="J65" s="42">
        <f>IF(L62="","",L62)</f>
        <v>21</v>
      </c>
      <c r="K65" s="304" t="str">
        <f>IF(O62="","",IF(O62="○","×",IF(O62="×","○")))</f>
        <v>×</v>
      </c>
      <c r="L65" s="307"/>
      <c r="M65" s="308"/>
      <c r="N65" s="308"/>
      <c r="O65" s="309"/>
      <c r="P65" s="31">
        <v>21</v>
      </c>
      <c r="Q65" s="7" t="str">
        <f t="shared" si="9"/>
        <v>-</v>
      </c>
      <c r="R65" s="30">
        <v>19</v>
      </c>
      <c r="S65" s="300" t="str">
        <f>IF(P65&lt;&gt;"",IF(P65&gt;R65,IF(P66&gt;R66,"○",IF(P67&gt;R67,"○","×")),IF(P66&gt;R66,IF(P67&gt;R67,"○","×"),"×")),"")</f>
        <v>×</v>
      </c>
      <c r="T65" s="367" t="s">
        <v>383</v>
      </c>
      <c r="U65" s="368"/>
      <c r="V65" s="368"/>
      <c r="W65" s="369"/>
      <c r="X65" s="1"/>
      <c r="Y65" s="16"/>
      <c r="Z65" s="15"/>
      <c r="AA65" s="16"/>
      <c r="AB65" s="15"/>
      <c r="AC65" s="14"/>
      <c r="AD65" s="15"/>
      <c r="AE65" s="15"/>
      <c r="AF65" s="14"/>
      <c r="AG65" s="70"/>
      <c r="AH65" s="50" t="s">
        <v>180</v>
      </c>
      <c r="AI65" s="51" t="s">
        <v>66</v>
      </c>
      <c r="AJ65" s="21">
        <f>IF(AT59="","",AT59)</f>
        <v>10</v>
      </c>
      <c r="AK65" s="23" t="str">
        <f t="shared" si="13"/>
        <v>-</v>
      </c>
      <c r="AL65" s="42">
        <f>IF(AR59="","",AR59)</f>
        <v>21</v>
      </c>
      <c r="AM65" s="304" t="str">
        <f>IF(AU59="","",IF(AU59="○","×",IF(AU59="×","○")))</f>
        <v>×</v>
      </c>
      <c r="AN65" s="20">
        <f>IF(AT62="","",AT62)</f>
        <v>21</v>
      </c>
      <c r="AO65" s="7" t="str">
        <f t="shared" ref="AO65:AO70" si="15">IF(AN65="","","-")</f>
        <v>-</v>
      </c>
      <c r="AP65" s="42">
        <f>IF(AR62="","",AR62)</f>
        <v>19</v>
      </c>
      <c r="AQ65" s="304" t="str">
        <f>IF(AU62="","",IF(AU62="○","×",IF(AU62="×","○")))</f>
        <v>×</v>
      </c>
      <c r="AR65" s="307"/>
      <c r="AS65" s="308"/>
      <c r="AT65" s="308"/>
      <c r="AU65" s="309"/>
      <c r="AV65" s="31">
        <v>18</v>
      </c>
      <c r="AW65" s="7" t="str">
        <f t="shared" si="11"/>
        <v>-</v>
      </c>
      <c r="AX65" s="30">
        <v>21</v>
      </c>
      <c r="AY65" s="300" t="str">
        <f>IF(AV65&lt;&gt;"",IF(AV65&gt;AX65,IF(AV66&gt;AX66,"○",IF(AV67&gt;AX67,"○","×")),IF(AV66&gt;AX66,IF(AV67&gt;AX67,"○","×"),"×")),"")</f>
        <v>×</v>
      </c>
      <c r="AZ65" s="367" t="s">
        <v>383</v>
      </c>
      <c r="BA65" s="368"/>
      <c r="BB65" s="368"/>
      <c r="BC65" s="369"/>
      <c r="BD65" s="1"/>
      <c r="BE65" s="16"/>
      <c r="BF65" s="15"/>
      <c r="BG65" s="16"/>
      <c r="BH65" s="15"/>
      <c r="BI65" s="14"/>
      <c r="BJ65" s="15"/>
      <c r="BK65" s="15"/>
      <c r="BL65" s="14"/>
      <c r="BM65" s="70"/>
    </row>
    <row r="66" spans="1:65" ht="9.9499999999999993" customHeight="1" x14ac:dyDescent="0.15">
      <c r="B66" s="50" t="s">
        <v>110</v>
      </c>
      <c r="C66" s="51" t="s">
        <v>66</v>
      </c>
      <c r="D66" s="21">
        <f>IF(N60="","",N60)</f>
        <v>17</v>
      </c>
      <c r="E66" s="7" t="str">
        <f t="shared" si="12"/>
        <v>-</v>
      </c>
      <c r="F66" s="42">
        <f>IF(L60="","",L60)</f>
        <v>21</v>
      </c>
      <c r="G66" s="305" t="str">
        <f>IF(I63="","",I63)</f>
        <v/>
      </c>
      <c r="H66" s="20">
        <f>IF(N63="","",N63)</f>
        <v>15</v>
      </c>
      <c r="I66" s="7" t="str">
        <f t="shared" si="14"/>
        <v>-</v>
      </c>
      <c r="J66" s="42">
        <f>IF(L63="","",L63)</f>
        <v>21</v>
      </c>
      <c r="K66" s="305" t="str">
        <f>IF(M63="","",M63)</f>
        <v>-</v>
      </c>
      <c r="L66" s="310"/>
      <c r="M66" s="311"/>
      <c r="N66" s="311"/>
      <c r="O66" s="312"/>
      <c r="P66" s="31">
        <v>15</v>
      </c>
      <c r="Q66" s="7" t="str">
        <f t="shared" si="9"/>
        <v>-</v>
      </c>
      <c r="R66" s="30">
        <v>21</v>
      </c>
      <c r="S66" s="300"/>
      <c r="T66" s="370"/>
      <c r="U66" s="371"/>
      <c r="V66" s="371"/>
      <c r="W66" s="372"/>
      <c r="X66" s="1"/>
      <c r="Y66" s="16">
        <f>COUNTIF(D65:S67,"○")</f>
        <v>0</v>
      </c>
      <c r="Z66" s="15">
        <f>COUNTIF(D65:S67,"×")</f>
        <v>3</v>
      </c>
      <c r="AA66" s="12">
        <f>(IF((D65&gt;F65),1,0))+(IF((D66&gt;F66),1,0))+(IF((D67&gt;F67),1,0))+(IF((H65&gt;J65),1,0))+(IF((H66&gt;J66),1,0))+(IF((H67&gt;J67),1,0))+(IF((L65&gt;N65),1,0))+(IF((L66&gt;N66),1,0))+(IF((L67&gt;N67),1,0))+(IF((P65&gt;R65),1,0))+(IF((P66&gt;R66),1,0))+(IF((P67&gt;R67),1,0))</f>
        <v>1</v>
      </c>
      <c r="AB66" s="5">
        <f>(IF((D65&lt;F65),1,0))+(IF((D66&lt;F66),1,0))+(IF((D67&lt;F67),1,0))+(IF((H65&lt;J65),1,0))+(IF((H66&lt;J66),1,0))+(IF((H67&lt;J67),1,0))+(IF((L65&lt;N65),1,0))+(IF((L66&lt;N66),1,0))+(IF((L67&lt;N67),1,0))+(IF((P65&lt;R65),1,0))+(IF((P66&lt;R66),1,0))+(IF((P67&lt;R67),1,0))</f>
        <v>6</v>
      </c>
      <c r="AC66" s="11">
        <f>AA66-AB66</f>
        <v>-5</v>
      </c>
      <c r="AD66" s="15">
        <f>SUM(D65:D67,H65:H67,L65:L67,P65:P67)</f>
        <v>119</v>
      </c>
      <c r="AE66" s="15">
        <f>SUM(F65:F67,J65:J67,N65:N67,R65:R67)</f>
        <v>145</v>
      </c>
      <c r="AF66" s="14">
        <f>AD66-AE66</f>
        <v>-26</v>
      </c>
      <c r="AG66" s="70"/>
      <c r="AH66" s="50" t="s">
        <v>182</v>
      </c>
      <c r="AI66" s="51" t="s">
        <v>66</v>
      </c>
      <c r="AJ66" s="21">
        <f>IF(AT60="","",AT60)</f>
        <v>10</v>
      </c>
      <c r="AK66" s="7" t="str">
        <f t="shared" si="13"/>
        <v>-</v>
      </c>
      <c r="AL66" s="42">
        <f>IF(AR60="","",AR60)</f>
        <v>21</v>
      </c>
      <c r="AM66" s="305" t="str">
        <f>IF(AO63="","",AO63)</f>
        <v/>
      </c>
      <c r="AN66" s="20">
        <f>IF(AT63="","",AT63)</f>
        <v>12</v>
      </c>
      <c r="AO66" s="7" t="str">
        <f t="shared" si="15"/>
        <v>-</v>
      </c>
      <c r="AP66" s="42">
        <f>IF(AR63="","",AR63)</f>
        <v>21</v>
      </c>
      <c r="AQ66" s="305" t="str">
        <f>IF(AS63="","",AS63)</f>
        <v>-</v>
      </c>
      <c r="AR66" s="310"/>
      <c r="AS66" s="311"/>
      <c r="AT66" s="311"/>
      <c r="AU66" s="312"/>
      <c r="AV66" s="31">
        <v>16</v>
      </c>
      <c r="AW66" s="7" t="str">
        <f t="shared" si="11"/>
        <v>-</v>
      </c>
      <c r="AX66" s="30">
        <v>21</v>
      </c>
      <c r="AY66" s="300"/>
      <c r="AZ66" s="370"/>
      <c r="BA66" s="371"/>
      <c r="BB66" s="371"/>
      <c r="BC66" s="372"/>
      <c r="BD66" s="1"/>
      <c r="BE66" s="16">
        <f>COUNTIF(AJ65:AY67,"○")</f>
        <v>0</v>
      </c>
      <c r="BF66" s="15">
        <f>COUNTIF(AJ65:AY67,"×")</f>
        <v>3</v>
      </c>
      <c r="BG66" s="12">
        <f>(IF((AJ65&gt;AL65),1,0))+(IF((AJ66&gt;AL66),1,0))+(IF((AJ67&gt;AL67),1,0))+(IF((AN65&gt;AP65),1,0))+(IF((AN66&gt;AP66),1,0))+(IF((AN67&gt;AP67),1,0))+(IF((AR65&gt;AT65),1,0))+(IF((AR66&gt;AT66),1,0))+(IF((AR67&gt;AT67),1,0))+(IF((AV65&gt;AX65),1,0))+(IF((AV66&gt;AX66),1,0))+(IF((AV67&gt;AX67),1,0))</f>
        <v>1</v>
      </c>
      <c r="BH66" s="5">
        <f>(IF((AJ65&lt;AL65),1,0))+(IF((AJ66&lt;AL66),1,0))+(IF((AJ67&lt;AL67),1,0))+(IF((AN65&lt;AP65),1,0))+(IF((AN66&lt;AP66),1,0))+(IF((AN67&lt;AP67),1,0))+(IF((AR65&lt;AT65),1,0))+(IF((AR66&lt;AT66),1,0))+(IF((AR67&lt;AT67),1,0))+(IF((AV65&lt;AX65),1,0))+(IF((AV66&lt;AX66),1,0))+(IF((AV67&lt;AX67),1,0))</f>
        <v>6</v>
      </c>
      <c r="BI66" s="11">
        <f>BG66-BH66</f>
        <v>-5</v>
      </c>
      <c r="BJ66" s="15">
        <f>SUM(AJ65:AJ67,AN65:AN67,AR65:AR67,AV65:AV67)</f>
        <v>103</v>
      </c>
      <c r="BK66" s="15">
        <f>SUM(AL65:AL67,AP65:AP67,AT65:AT67,AX65:AX67)</f>
        <v>145</v>
      </c>
      <c r="BL66" s="14">
        <f>BJ66-BK66</f>
        <v>-42</v>
      </c>
      <c r="BM66" s="70"/>
    </row>
    <row r="67" spans="1:65" ht="9.9499999999999993" customHeight="1" x14ac:dyDescent="0.15">
      <c r="B67" s="54"/>
      <c r="C67" s="55" t="s">
        <v>51</v>
      </c>
      <c r="D67" s="29" t="str">
        <f>IF(N61="","",N61)</f>
        <v/>
      </c>
      <c r="E67" s="28" t="str">
        <f t="shared" si="12"/>
        <v/>
      </c>
      <c r="F67" s="26" t="str">
        <f>IF(L61="","",L61)</f>
        <v/>
      </c>
      <c r="G67" s="306" t="str">
        <f>IF(I64="","",I64)</f>
        <v/>
      </c>
      <c r="H67" s="27" t="str">
        <f>IF(N64="","",N64)</f>
        <v/>
      </c>
      <c r="I67" s="7" t="str">
        <f t="shared" si="14"/>
        <v/>
      </c>
      <c r="J67" s="26" t="str">
        <f>IF(L64="","",L64)</f>
        <v/>
      </c>
      <c r="K67" s="306" t="str">
        <f>IF(M64="","",M64)</f>
        <v/>
      </c>
      <c r="L67" s="313"/>
      <c r="M67" s="314"/>
      <c r="N67" s="314"/>
      <c r="O67" s="315"/>
      <c r="P67" s="25">
        <v>16</v>
      </c>
      <c r="Q67" s="7" t="str">
        <f t="shared" si="9"/>
        <v>-</v>
      </c>
      <c r="R67" s="24">
        <v>21</v>
      </c>
      <c r="S67" s="303"/>
      <c r="T67" s="87">
        <f>Y66</f>
        <v>0</v>
      </c>
      <c r="U67" s="2" t="s">
        <v>2</v>
      </c>
      <c r="V67" s="88">
        <f>Z66</f>
        <v>3</v>
      </c>
      <c r="W67" s="6" t="s">
        <v>1</v>
      </c>
      <c r="X67" s="1"/>
      <c r="Y67" s="16"/>
      <c r="Z67" s="15"/>
      <c r="AA67" s="16"/>
      <c r="AB67" s="15"/>
      <c r="AC67" s="14"/>
      <c r="AD67" s="15"/>
      <c r="AE67" s="15"/>
      <c r="AF67" s="14"/>
      <c r="AG67" s="74"/>
      <c r="AH67" s="54"/>
      <c r="AI67" s="73" t="s">
        <v>51</v>
      </c>
      <c r="AJ67" s="29" t="str">
        <f>IF(AT61="","",AT61)</f>
        <v/>
      </c>
      <c r="AK67" s="28" t="str">
        <f t="shared" si="13"/>
        <v/>
      </c>
      <c r="AL67" s="26" t="str">
        <f>IF(AR61="","",AR61)</f>
        <v/>
      </c>
      <c r="AM67" s="306" t="str">
        <f>IF(AO64="","",AO64)</f>
        <v/>
      </c>
      <c r="AN67" s="27">
        <f>IF(AT64="","",AT64)</f>
        <v>16</v>
      </c>
      <c r="AO67" s="7" t="str">
        <f t="shared" si="15"/>
        <v>-</v>
      </c>
      <c r="AP67" s="26">
        <f>IF(AR64="","",AR64)</f>
        <v>21</v>
      </c>
      <c r="AQ67" s="306" t="str">
        <f>IF(AS64="","",AS64)</f>
        <v>-</v>
      </c>
      <c r="AR67" s="313"/>
      <c r="AS67" s="314"/>
      <c r="AT67" s="314"/>
      <c r="AU67" s="315"/>
      <c r="AV67" s="25"/>
      <c r="AW67" s="7" t="str">
        <f t="shared" si="11"/>
        <v/>
      </c>
      <c r="AX67" s="24"/>
      <c r="AY67" s="303"/>
      <c r="AZ67" s="87">
        <f>BE66</f>
        <v>0</v>
      </c>
      <c r="BA67" s="2" t="s">
        <v>2</v>
      </c>
      <c r="BB67" s="88">
        <f>BF66</f>
        <v>3</v>
      </c>
      <c r="BC67" s="6" t="s">
        <v>1</v>
      </c>
      <c r="BD67" s="1"/>
      <c r="BE67" s="16"/>
      <c r="BF67" s="15"/>
      <c r="BG67" s="16"/>
      <c r="BH67" s="15"/>
      <c r="BI67" s="14"/>
      <c r="BJ67" s="15"/>
      <c r="BK67" s="15"/>
      <c r="BL67" s="14"/>
      <c r="BM67" s="74"/>
    </row>
    <row r="68" spans="1:65" ht="9.9499999999999993" customHeight="1" x14ac:dyDescent="0.15">
      <c r="B68" s="69" t="s">
        <v>93</v>
      </c>
      <c r="C68" s="51" t="s">
        <v>94</v>
      </c>
      <c r="D68" s="21">
        <f>IF(R59="","",R59)</f>
        <v>15</v>
      </c>
      <c r="E68" s="7" t="str">
        <f t="shared" si="12"/>
        <v>-</v>
      </c>
      <c r="F68" s="42">
        <f>IF(P59="","",P59)</f>
        <v>21</v>
      </c>
      <c r="G68" s="304" t="str">
        <f>IF(S59="","",IF(S59="○","×",IF(S59="×","○")))</f>
        <v>×</v>
      </c>
      <c r="H68" s="20">
        <f>IF(R62="","",R62)</f>
        <v>22</v>
      </c>
      <c r="I68" s="23" t="str">
        <f t="shared" si="14"/>
        <v>-</v>
      </c>
      <c r="J68" s="42">
        <f>IF(P62="","",P62)</f>
        <v>20</v>
      </c>
      <c r="K68" s="304" t="str">
        <f>IF(S62="","",IF(S62="○","×",IF(S62="×","○")))</f>
        <v>○</v>
      </c>
      <c r="L68" s="22">
        <f>IF(R65="","",R65)</f>
        <v>19</v>
      </c>
      <c r="M68" s="7" t="str">
        <f>IF(L68="","","-")</f>
        <v>-</v>
      </c>
      <c r="N68" s="41">
        <f>IF(P65="","",P65)</f>
        <v>21</v>
      </c>
      <c r="O68" s="304" t="str">
        <f>IF(S65="","",IF(S65="○","×",IF(S65="×","○")))</f>
        <v>○</v>
      </c>
      <c r="P68" s="307"/>
      <c r="Q68" s="308"/>
      <c r="R68" s="308"/>
      <c r="S68" s="362"/>
      <c r="T68" s="367" t="s">
        <v>386</v>
      </c>
      <c r="U68" s="368"/>
      <c r="V68" s="368"/>
      <c r="W68" s="369"/>
      <c r="X68" s="1"/>
      <c r="Y68" s="39"/>
      <c r="Z68" s="40"/>
      <c r="AA68" s="39"/>
      <c r="AB68" s="40"/>
      <c r="AC68" s="13"/>
      <c r="AD68" s="40"/>
      <c r="AE68" s="40"/>
      <c r="AF68" s="13"/>
      <c r="AG68" s="70"/>
      <c r="AH68" s="48" t="s">
        <v>134</v>
      </c>
      <c r="AI68" s="49" t="s">
        <v>135</v>
      </c>
      <c r="AJ68" s="21">
        <f>IF(AX59="","",AX59)</f>
        <v>17</v>
      </c>
      <c r="AK68" s="7" t="str">
        <f t="shared" si="13"/>
        <v>-</v>
      </c>
      <c r="AL68" s="42">
        <f>IF(AV59="","",AV59)</f>
        <v>21</v>
      </c>
      <c r="AM68" s="304" t="str">
        <f>IF(AY59="","",IF(AY59="○","×",IF(AY59="×","○")))</f>
        <v>×</v>
      </c>
      <c r="AN68" s="20">
        <f>IF(AX62="","",AX62)</f>
        <v>21</v>
      </c>
      <c r="AO68" s="23" t="str">
        <f t="shared" si="15"/>
        <v>-</v>
      </c>
      <c r="AP68" s="42">
        <f>IF(AV62="","",AV62)</f>
        <v>19</v>
      </c>
      <c r="AQ68" s="304" t="str">
        <f>IF(AY62="","",IF(AY62="○","×",IF(AY62="×","○")))</f>
        <v>○</v>
      </c>
      <c r="AR68" s="22">
        <f>IF(AX65="","",AX65)</f>
        <v>21</v>
      </c>
      <c r="AS68" s="7" t="str">
        <f>IF(AR68="","","-")</f>
        <v>-</v>
      </c>
      <c r="AT68" s="41">
        <f>IF(AV65="","",AV65)</f>
        <v>18</v>
      </c>
      <c r="AU68" s="304" t="str">
        <f>IF(AY65="","",IF(AY65="○","×",IF(AY65="×","○")))</f>
        <v>○</v>
      </c>
      <c r="AV68" s="307"/>
      <c r="AW68" s="308"/>
      <c r="AX68" s="308"/>
      <c r="AY68" s="362"/>
      <c r="AZ68" s="367" t="s">
        <v>386</v>
      </c>
      <c r="BA68" s="368"/>
      <c r="BB68" s="368"/>
      <c r="BC68" s="369"/>
      <c r="BD68" s="1"/>
      <c r="BE68" s="39"/>
      <c r="BF68" s="40"/>
      <c r="BG68" s="39"/>
      <c r="BH68" s="40"/>
      <c r="BI68" s="13"/>
      <c r="BJ68" s="40"/>
      <c r="BK68" s="40"/>
      <c r="BL68" s="13"/>
      <c r="BM68" s="70"/>
    </row>
    <row r="69" spans="1:65" ht="9.9499999999999993" customHeight="1" x14ac:dyDescent="0.15">
      <c r="B69" s="69" t="s">
        <v>96</v>
      </c>
      <c r="C69" s="51" t="s">
        <v>97</v>
      </c>
      <c r="D69" s="21">
        <f>IF(R60="","",R60)</f>
        <v>11</v>
      </c>
      <c r="E69" s="7" t="str">
        <f t="shared" si="12"/>
        <v>-</v>
      </c>
      <c r="F69" s="42">
        <f>IF(P60="","",P60)</f>
        <v>21</v>
      </c>
      <c r="G69" s="305" t="str">
        <f>IF(I66="","",I66)</f>
        <v>-</v>
      </c>
      <c r="H69" s="20">
        <f>IF(R63="","",R63)</f>
        <v>18</v>
      </c>
      <c r="I69" s="7" t="str">
        <f t="shared" si="14"/>
        <v>-</v>
      </c>
      <c r="J69" s="42">
        <f>IF(P63="","",P63)</f>
        <v>21</v>
      </c>
      <c r="K69" s="305" t="str">
        <f>IF(M66="","",M66)</f>
        <v/>
      </c>
      <c r="L69" s="20">
        <f>IF(R66="","",R66)</f>
        <v>21</v>
      </c>
      <c r="M69" s="7" t="str">
        <f>IF(L69="","","-")</f>
        <v>-</v>
      </c>
      <c r="N69" s="42">
        <f>IF(P66="","",P66)</f>
        <v>15</v>
      </c>
      <c r="O69" s="305" t="str">
        <f>IF(Q66="","",Q66)</f>
        <v>-</v>
      </c>
      <c r="P69" s="310"/>
      <c r="Q69" s="311"/>
      <c r="R69" s="311"/>
      <c r="S69" s="363"/>
      <c r="T69" s="370"/>
      <c r="U69" s="371"/>
      <c r="V69" s="371"/>
      <c r="W69" s="372"/>
      <c r="X69" s="1"/>
      <c r="Y69" s="16">
        <f>COUNTIF(D68:S70,"○")</f>
        <v>2</v>
      </c>
      <c r="Z69" s="15">
        <f>COUNTIF(D68:S70,"×")</f>
        <v>1</v>
      </c>
      <c r="AA69" s="12">
        <f>(IF((D68&gt;F68),1,0))+(IF((D69&gt;F69),1,0))+(IF((D70&gt;F70),1,0))+(IF((H68&gt;J68),1,0))+(IF((H69&gt;J69),1,0))+(IF((H70&gt;J70),1,0))+(IF((L68&gt;N68),1,0))+(IF((L69&gt;N69),1,0))+(IF((L70&gt;N70),1,0))+(IF((P68&gt;R68),1,0))+(IF((P69&gt;R69),1,0))+(IF((P70&gt;R70),1,0))</f>
        <v>4</v>
      </c>
      <c r="AB69" s="5">
        <f>(IF((D68&lt;F68),1,0))+(IF((D69&lt;F69),1,0))+(IF((D70&lt;F70),1,0))+(IF((H68&lt;J68),1,0))+(IF((H69&lt;J69),1,0))+(IF((H70&lt;J70),1,0))+(IF((L68&lt;N68),1,0))+(IF((L69&lt;N69),1,0))+(IF((L70&lt;N70),1,0))+(IF((P68&lt;R68),1,0))+(IF((P69&lt;R69),1,0))+(IF((P70&lt;R70),1,0))</f>
        <v>4</v>
      </c>
      <c r="AC69" s="11">
        <f>AA69-AB69</f>
        <v>0</v>
      </c>
      <c r="AD69" s="15">
        <f>SUM(D68:D70,H68:H70,L68:L70,P68:P70)</f>
        <v>148</v>
      </c>
      <c r="AE69" s="15">
        <f>SUM(F68:F70,J68:J70,N68:N70,R68:R70)</f>
        <v>149</v>
      </c>
      <c r="AF69" s="14">
        <f>AD69-AE69</f>
        <v>-1</v>
      </c>
      <c r="AG69" s="70"/>
      <c r="AH69" s="50" t="s">
        <v>137</v>
      </c>
      <c r="AI69" s="51" t="s">
        <v>314</v>
      </c>
      <c r="AJ69" s="21">
        <f>IF(AX60="","",AX60)</f>
        <v>20</v>
      </c>
      <c r="AK69" s="7" t="str">
        <f t="shared" si="13"/>
        <v>-</v>
      </c>
      <c r="AL69" s="42">
        <f>IF(AV60="","",AV60)</f>
        <v>22</v>
      </c>
      <c r="AM69" s="305" t="str">
        <f>IF(AO66="","",AO66)</f>
        <v>-</v>
      </c>
      <c r="AN69" s="20">
        <f>IF(AX63="","",AX63)</f>
        <v>21</v>
      </c>
      <c r="AO69" s="7" t="str">
        <f t="shared" si="15"/>
        <v>-</v>
      </c>
      <c r="AP69" s="42">
        <f>IF(AV63="","",AV63)</f>
        <v>13</v>
      </c>
      <c r="AQ69" s="305" t="str">
        <f>IF(AS66="","",AS66)</f>
        <v/>
      </c>
      <c r="AR69" s="20">
        <f>IF(AX66="","",AX66)</f>
        <v>21</v>
      </c>
      <c r="AS69" s="7" t="str">
        <f>IF(AR69="","","-")</f>
        <v>-</v>
      </c>
      <c r="AT69" s="42">
        <f>IF(AV66="","",AV66)</f>
        <v>16</v>
      </c>
      <c r="AU69" s="305" t="str">
        <f>IF(AW66="","",AW66)</f>
        <v>-</v>
      </c>
      <c r="AV69" s="310"/>
      <c r="AW69" s="311"/>
      <c r="AX69" s="311"/>
      <c r="AY69" s="363"/>
      <c r="AZ69" s="370"/>
      <c r="BA69" s="371"/>
      <c r="BB69" s="371"/>
      <c r="BC69" s="372"/>
      <c r="BD69" s="1"/>
      <c r="BE69" s="16">
        <f>COUNTIF(AJ68:AY70,"○")</f>
        <v>2</v>
      </c>
      <c r="BF69" s="15">
        <f>COUNTIF(AJ68:AY70,"×")</f>
        <v>1</v>
      </c>
      <c r="BG69" s="12">
        <f>(IF((AJ68&gt;AL68),1,0))+(IF((AJ69&gt;AL69),1,0))+(IF((AJ70&gt;AL70),1,0))+(IF((AN68&gt;AP68),1,0))+(IF((AN69&gt;AP69),1,0))+(IF((AN70&gt;AP70),1,0))+(IF((AR68&gt;AT68),1,0))+(IF((AR69&gt;AT69),1,0))+(IF((AR70&gt;AT70),1,0))+(IF((AV68&gt;AX68),1,0))+(IF((AV69&gt;AX69),1,0))+(IF((AV70&gt;AX70),1,0))</f>
        <v>4</v>
      </c>
      <c r="BH69" s="5">
        <f>(IF((AJ68&lt;AL68),1,0))+(IF((AJ69&lt;AL69),1,0))+(IF((AJ70&lt;AL70),1,0))+(IF((AN68&lt;AP68),1,0))+(IF((AN69&lt;AP69),1,0))+(IF((AN70&lt;AP70),1,0))+(IF((AR68&lt;AT68),1,0))+(IF((AR69&lt;AT69),1,0))+(IF((AR70&lt;AT70),1,0))+(IF((AV68&lt;AX68),1,0))+(IF((AV69&lt;AX69),1,0))+(IF((AV70&lt;AX70),1,0))</f>
        <v>2</v>
      </c>
      <c r="BI69" s="11">
        <f>BG69-BH69</f>
        <v>2</v>
      </c>
      <c r="BJ69" s="15">
        <f>SUM(AJ68:AJ70,AN68:AN70,AR68:AR70,AV68:AV70)</f>
        <v>121</v>
      </c>
      <c r="BK69" s="15">
        <f>SUM(AL68:AL70,AP68:AP70,AT68:AT70,AX68:AX70)</f>
        <v>109</v>
      </c>
      <c r="BL69" s="14">
        <f>BJ69-BK69</f>
        <v>12</v>
      </c>
      <c r="BM69" s="70"/>
    </row>
    <row r="70" spans="1:65" ht="9.9499999999999993" customHeight="1" thickBot="1" x14ac:dyDescent="0.2">
      <c r="B70" s="52"/>
      <c r="C70" s="53" t="s">
        <v>302</v>
      </c>
      <c r="D70" s="19" t="str">
        <f>IF(R61="","",R61)</f>
        <v/>
      </c>
      <c r="E70" s="17" t="str">
        <f t="shared" si="12"/>
        <v/>
      </c>
      <c r="F70" s="43" t="str">
        <f>IF(P61="","",P61)</f>
        <v/>
      </c>
      <c r="G70" s="344" t="str">
        <f>IF(I67="","",I67)</f>
        <v/>
      </c>
      <c r="H70" s="18">
        <f>IF(R64="","",R64)</f>
        <v>21</v>
      </c>
      <c r="I70" s="17" t="str">
        <f t="shared" si="14"/>
        <v>-</v>
      </c>
      <c r="J70" s="43">
        <f>IF(P64="","",P64)</f>
        <v>14</v>
      </c>
      <c r="K70" s="344" t="str">
        <f>IF(M67="","",M67)</f>
        <v/>
      </c>
      <c r="L70" s="18">
        <f>IF(R67="","",R67)</f>
        <v>21</v>
      </c>
      <c r="M70" s="17" t="str">
        <f>IF(L70="","","-")</f>
        <v>-</v>
      </c>
      <c r="N70" s="43">
        <f>IF(P67="","",P67)</f>
        <v>16</v>
      </c>
      <c r="O70" s="344" t="str">
        <f>IF(Q67="","",Q67)</f>
        <v>-</v>
      </c>
      <c r="P70" s="364"/>
      <c r="Q70" s="365"/>
      <c r="R70" s="365"/>
      <c r="S70" s="366"/>
      <c r="T70" s="89">
        <f>Y69</f>
        <v>2</v>
      </c>
      <c r="U70" s="4" t="s">
        <v>2</v>
      </c>
      <c r="V70" s="90">
        <f>Z69</f>
        <v>1</v>
      </c>
      <c r="W70" s="3" t="s">
        <v>1</v>
      </c>
      <c r="X70" s="1"/>
      <c r="Y70" s="10"/>
      <c r="Z70" s="9"/>
      <c r="AA70" s="10"/>
      <c r="AB70" s="9"/>
      <c r="AC70" s="8"/>
      <c r="AD70" s="9"/>
      <c r="AE70" s="9"/>
      <c r="AF70" s="8"/>
      <c r="AG70" s="74"/>
      <c r="AH70" s="52"/>
      <c r="AI70" s="53" t="s">
        <v>302</v>
      </c>
      <c r="AJ70" s="19" t="str">
        <f>IF(AX61="","",AX61)</f>
        <v/>
      </c>
      <c r="AK70" s="17" t="str">
        <f t="shared" si="13"/>
        <v/>
      </c>
      <c r="AL70" s="43" t="str">
        <f>IF(AV61="","",AV61)</f>
        <v/>
      </c>
      <c r="AM70" s="344" t="str">
        <f>IF(AO67="","",AO67)</f>
        <v>-</v>
      </c>
      <c r="AN70" s="18" t="str">
        <f>IF(AX64="","",AX64)</f>
        <v/>
      </c>
      <c r="AO70" s="17" t="str">
        <f t="shared" si="15"/>
        <v/>
      </c>
      <c r="AP70" s="43" t="str">
        <f>IF(AV64="","",AV64)</f>
        <v/>
      </c>
      <c r="AQ70" s="344" t="str">
        <f>IF(AS67="","",AS67)</f>
        <v/>
      </c>
      <c r="AR70" s="18" t="str">
        <f>IF(AX67="","",AX67)</f>
        <v/>
      </c>
      <c r="AS70" s="17" t="str">
        <f>IF(AR70="","","-")</f>
        <v/>
      </c>
      <c r="AT70" s="43" t="str">
        <f>IF(AV67="","",AV67)</f>
        <v/>
      </c>
      <c r="AU70" s="344" t="str">
        <f>IF(AW67="","",AW67)</f>
        <v/>
      </c>
      <c r="AV70" s="364"/>
      <c r="AW70" s="365"/>
      <c r="AX70" s="365"/>
      <c r="AY70" s="366"/>
      <c r="AZ70" s="89">
        <f>BE69</f>
        <v>2</v>
      </c>
      <c r="BA70" s="4" t="s">
        <v>2</v>
      </c>
      <c r="BB70" s="90">
        <f>BF69</f>
        <v>1</v>
      </c>
      <c r="BC70" s="3" t="s">
        <v>1</v>
      </c>
      <c r="BD70" s="1"/>
      <c r="BE70" s="10"/>
      <c r="BF70" s="9"/>
      <c r="BG70" s="10"/>
      <c r="BH70" s="9"/>
      <c r="BI70" s="8"/>
      <c r="BJ70" s="9"/>
      <c r="BK70" s="9"/>
      <c r="BL70" s="8"/>
      <c r="BM70" s="74"/>
    </row>
    <row r="71" spans="1:65" ht="36" customHeight="1" thickBot="1" x14ac:dyDescent="0.2">
      <c r="A71" s="63"/>
      <c r="B71" s="59"/>
      <c r="C71" s="77"/>
      <c r="D71" s="78"/>
      <c r="E71" s="79"/>
      <c r="F71" s="78"/>
      <c r="G71" s="78"/>
      <c r="H71" s="78"/>
      <c r="I71" s="79"/>
      <c r="J71" s="78"/>
      <c r="K71" s="78"/>
      <c r="L71" s="78"/>
      <c r="M71" s="79"/>
      <c r="N71" s="78"/>
      <c r="O71" s="78"/>
      <c r="P71" s="78"/>
      <c r="Q71" s="79"/>
      <c r="R71" s="78"/>
      <c r="S71" s="78"/>
      <c r="T71" s="389"/>
      <c r="U71" s="389"/>
      <c r="V71" s="389"/>
      <c r="W71" s="389"/>
      <c r="X71" s="80"/>
      <c r="Y71" s="86"/>
      <c r="Z71" s="86"/>
      <c r="AA71" s="86"/>
      <c r="AB71" s="86"/>
      <c r="AC71" s="86"/>
      <c r="AD71" s="86"/>
      <c r="AE71" s="86"/>
      <c r="AF71" s="86"/>
      <c r="AG71" s="86"/>
    </row>
    <row r="72" spans="1:65" ht="9.9499999999999993" customHeight="1" x14ac:dyDescent="0.15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</row>
    <row r="73" spans="1:65" ht="12" customHeight="1" thickBot="1" x14ac:dyDescent="0.2">
      <c r="B73" s="184" t="s">
        <v>129</v>
      </c>
      <c r="C73" s="185" t="s">
        <v>312</v>
      </c>
      <c r="D73" s="431" t="s">
        <v>30</v>
      </c>
      <c r="E73" s="432"/>
      <c r="F73" s="432"/>
      <c r="G73" s="433"/>
      <c r="H73" s="95"/>
      <c r="I73" s="96"/>
      <c r="J73" s="96"/>
      <c r="K73" s="44"/>
      <c r="L73" s="44"/>
      <c r="M73" s="59"/>
      <c r="N73" s="56"/>
      <c r="O73" s="56"/>
      <c r="P73" s="56"/>
      <c r="Q73" s="56"/>
      <c r="R73" s="56"/>
      <c r="S73" s="57"/>
      <c r="T73" s="434" t="s">
        <v>15</v>
      </c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</row>
    <row r="74" spans="1:65" ht="12" customHeight="1" thickTop="1" thickBot="1" x14ac:dyDescent="0.2">
      <c r="B74" s="186" t="s">
        <v>132</v>
      </c>
      <c r="C74" s="187" t="s">
        <v>312</v>
      </c>
      <c r="D74" s="405"/>
      <c r="E74" s="406"/>
      <c r="F74" s="406"/>
      <c r="G74" s="407"/>
      <c r="H74" s="203"/>
      <c r="I74" s="204">
        <v>21</v>
      </c>
      <c r="J74" s="205">
        <v>21</v>
      </c>
      <c r="K74" s="59"/>
      <c r="L74" s="59"/>
      <c r="M74" s="59"/>
      <c r="N74" s="56"/>
      <c r="O74" s="56"/>
      <c r="P74" s="56"/>
      <c r="Q74" s="56"/>
      <c r="R74" s="56"/>
      <c r="S74" s="57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</row>
    <row r="75" spans="1:65" ht="12" customHeight="1" thickTop="1" x14ac:dyDescent="0.15">
      <c r="B75" s="131" t="s">
        <v>170</v>
      </c>
      <c r="C75" s="132" t="s">
        <v>56</v>
      </c>
      <c r="D75" s="424" t="s">
        <v>10</v>
      </c>
      <c r="E75" s="425"/>
      <c r="F75" s="425"/>
      <c r="G75" s="426"/>
      <c r="H75" s="100"/>
      <c r="I75" s="101">
        <v>15</v>
      </c>
      <c r="J75" s="102">
        <v>15</v>
      </c>
      <c r="K75" s="206"/>
      <c r="L75" s="206"/>
      <c r="M75" s="207"/>
      <c r="N75" s="59"/>
      <c r="O75" s="59"/>
      <c r="P75" s="59"/>
      <c r="Q75" s="58"/>
      <c r="R75" s="58"/>
      <c r="S75" s="58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</row>
    <row r="76" spans="1:65" ht="12" customHeight="1" thickBot="1" x14ac:dyDescent="0.2">
      <c r="B76" s="133" t="s">
        <v>172</v>
      </c>
      <c r="C76" s="134" t="s">
        <v>56</v>
      </c>
      <c r="D76" s="435"/>
      <c r="E76" s="436"/>
      <c r="F76" s="436"/>
      <c r="G76" s="437"/>
      <c r="H76" s="64"/>
      <c r="I76" s="59"/>
      <c r="J76" s="59"/>
      <c r="K76" s="105">
        <v>18</v>
      </c>
      <c r="L76" s="105">
        <v>21</v>
      </c>
      <c r="M76" s="208">
        <v>21</v>
      </c>
      <c r="N76" s="59"/>
      <c r="O76" s="59"/>
      <c r="P76" s="59"/>
      <c r="Q76" s="59"/>
      <c r="R76" s="58"/>
      <c r="S76" s="58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K76" s="60"/>
    </row>
    <row r="77" spans="1:65" ht="12" customHeight="1" thickTop="1" thickBot="1" x14ac:dyDescent="0.2">
      <c r="B77" s="135" t="s">
        <v>193</v>
      </c>
      <c r="C77" s="136" t="s">
        <v>194</v>
      </c>
      <c r="D77" s="405" t="s">
        <v>31</v>
      </c>
      <c r="E77" s="406"/>
      <c r="F77" s="406"/>
      <c r="G77" s="407"/>
      <c r="H77" s="95"/>
      <c r="I77" s="96"/>
      <c r="J77" s="96"/>
      <c r="K77" s="105">
        <v>21</v>
      </c>
      <c r="L77" s="105">
        <v>17</v>
      </c>
      <c r="M77" s="106">
        <v>12</v>
      </c>
      <c r="N77" s="223"/>
      <c r="O77" s="206"/>
      <c r="P77" s="207"/>
      <c r="Q77" s="59"/>
      <c r="R77" s="61"/>
      <c r="S77" s="62"/>
      <c r="T77" s="63"/>
      <c r="U77" s="63"/>
      <c r="V77" s="63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65" ht="12" customHeight="1" thickTop="1" thickBot="1" x14ac:dyDescent="0.2">
      <c r="B78" s="129" t="s">
        <v>196</v>
      </c>
      <c r="C78" s="130" t="s">
        <v>325</v>
      </c>
      <c r="D78" s="405"/>
      <c r="E78" s="406"/>
      <c r="F78" s="406"/>
      <c r="G78" s="407"/>
      <c r="H78" s="203">
        <v>21</v>
      </c>
      <c r="I78" s="204">
        <v>15</v>
      </c>
      <c r="J78" s="205">
        <v>21</v>
      </c>
      <c r="K78" s="109"/>
      <c r="L78" s="109"/>
      <c r="M78" s="110"/>
      <c r="N78" s="59"/>
      <c r="O78" s="59"/>
      <c r="P78" s="217"/>
      <c r="Q78" s="59"/>
      <c r="R78" s="438"/>
      <c r="S78" s="438"/>
      <c r="T78" s="438"/>
      <c r="U78" s="438"/>
      <c r="V78" s="438"/>
      <c r="W78" s="439"/>
      <c r="X78" s="439"/>
      <c r="Y78" s="45"/>
      <c r="Z78" s="45"/>
      <c r="AA78" s="45"/>
      <c r="AB78" s="45"/>
      <c r="AC78" s="45"/>
      <c r="AD78" s="45"/>
      <c r="AE78" s="45"/>
      <c r="AF78" s="45"/>
      <c r="AG78" s="45"/>
    </row>
    <row r="79" spans="1:65" ht="12" customHeight="1" thickTop="1" x14ac:dyDescent="0.15">
      <c r="B79" s="137" t="s">
        <v>166</v>
      </c>
      <c r="C79" s="138" t="s">
        <v>59</v>
      </c>
      <c r="D79" s="411" t="s">
        <v>11</v>
      </c>
      <c r="E79" s="412"/>
      <c r="F79" s="412"/>
      <c r="G79" s="413"/>
      <c r="H79" s="100">
        <v>16</v>
      </c>
      <c r="I79" s="101">
        <v>21</v>
      </c>
      <c r="J79" s="102">
        <v>14</v>
      </c>
      <c r="K79" s="59"/>
      <c r="L79" s="59"/>
      <c r="M79" s="59"/>
      <c r="N79" s="59"/>
      <c r="O79" s="59"/>
      <c r="P79" s="217"/>
      <c r="Q79" s="59"/>
      <c r="R79" s="429" t="s">
        <v>14</v>
      </c>
      <c r="S79" s="429"/>
      <c r="T79" s="429"/>
      <c r="U79" s="429"/>
      <c r="V79" s="429"/>
      <c r="W79" s="430"/>
      <c r="X79" s="430"/>
      <c r="Y79" s="124"/>
      <c r="Z79" s="124"/>
      <c r="AA79" s="124"/>
      <c r="AB79" s="124"/>
      <c r="AC79" s="124"/>
      <c r="AD79" s="124"/>
      <c r="AE79" s="45"/>
      <c r="AF79" s="45"/>
      <c r="AG79" s="45"/>
    </row>
    <row r="80" spans="1:65" ht="12" customHeight="1" thickBot="1" x14ac:dyDescent="0.2">
      <c r="B80" s="139" t="s">
        <v>168</v>
      </c>
      <c r="C80" s="140" t="s">
        <v>59</v>
      </c>
      <c r="D80" s="414"/>
      <c r="E80" s="415"/>
      <c r="F80" s="415"/>
      <c r="G80" s="416"/>
      <c r="H80" s="59"/>
      <c r="I80" s="59"/>
      <c r="J80" s="59"/>
      <c r="K80" s="59"/>
      <c r="L80" s="59"/>
      <c r="M80" s="59"/>
      <c r="N80" s="105"/>
      <c r="O80" s="105">
        <v>21</v>
      </c>
      <c r="P80" s="208">
        <v>21</v>
      </c>
      <c r="Q80" s="111"/>
      <c r="R80" s="348" t="str">
        <f>B73</f>
        <v>玉井倫広</v>
      </c>
      <c r="S80" s="349"/>
      <c r="T80" s="349"/>
      <c r="U80" s="349"/>
      <c r="V80" s="349"/>
      <c r="W80" s="349"/>
      <c r="X80" s="352" t="str">
        <f>C73</f>
        <v>Jaco.</v>
      </c>
      <c r="Y80" s="349"/>
      <c r="Z80" s="349"/>
      <c r="AA80" s="349"/>
      <c r="AB80" s="349"/>
      <c r="AC80" s="349"/>
      <c r="AD80" s="353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</row>
    <row r="81" spans="2:65" ht="12" customHeight="1" thickTop="1" thickBot="1" x14ac:dyDescent="0.2">
      <c r="B81" s="135" t="s">
        <v>139</v>
      </c>
      <c r="C81" s="136" t="s">
        <v>42</v>
      </c>
      <c r="D81" s="405" t="s">
        <v>32</v>
      </c>
      <c r="E81" s="406"/>
      <c r="F81" s="406"/>
      <c r="G81" s="407"/>
      <c r="H81" s="95"/>
      <c r="I81" s="96"/>
      <c r="J81" s="96"/>
      <c r="K81" s="44"/>
      <c r="L81" s="44"/>
      <c r="M81" s="59"/>
      <c r="N81" s="105"/>
      <c r="O81" s="105">
        <v>15</v>
      </c>
      <c r="P81" s="106">
        <v>16</v>
      </c>
      <c r="Q81" s="224"/>
      <c r="R81" s="350" t="str">
        <f>B74</f>
        <v>池田真奈美</v>
      </c>
      <c r="S81" s="351"/>
      <c r="T81" s="351"/>
      <c r="U81" s="351"/>
      <c r="V81" s="351"/>
      <c r="W81" s="351"/>
      <c r="X81" s="360" t="str">
        <f>C74</f>
        <v>Jaco.</v>
      </c>
      <c r="Y81" s="351"/>
      <c r="Z81" s="351"/>
      <c r="AA81" s="351"/>
      <c r="AB81" s="351"/>
      <c r="AC81" s="351"/>
      <c r="AD81" s="361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</row>
    <row r="82" spans="2:65" ht="12" customHeight="1" thickTop="1" thickBot="1" x14ac:dyDescent="0.2">
      <c r="B82" s="129" t="s">
        <v>141</v>
      </c>
      <c r="C82" s="130" t="s">
        <v>42</v>
      </c>
      <c r="D82" s="405"/>
      <c r="E82" s="406"/>
      <c r="F82" s="406"/>
      <c r="G82" s="407"/>
      <c r="H82" s="203"/>
      <c r="I82" s="204">
        <v>21</v>
      </c>
      <c r="J82" s="205">
        <v>21</v>
      </c>
      <c r="K82" s="95"/>
      <c r="L82" s="96"/>
      <c r="M82" s="96"/>
      <c r="N82" s="56"/>
      <c r="O82" s="56"/>
      <c r="P82" s="112"/>
      <c r="Q82" s="59"/>
      <c r="R82" s="427" t="s">
        <v>13</v>
      </c>
      <c r="S82" s="427"/>
      <c r="T82" s="427"/>
      <c r="U82" s="427"/>
      <c r="V82" s="427"/>
      <c r="W82" s="427"/>
      <c r="X82" s="125"/>
      <c r="Y82" s="67"/>
      <c r="Z82" s="67"/>
      <c r="AA82" s="67"/>
      <c r="AB82" s="67"/>
      <c r="AC82" s="67"/>
      <c r="AD82" s="126"/>
      <c r="AF82" s="385"/>
      <c r="AG82" s="385"/>
      <c r="AH82" s="385"/>
      <c r="AI82" s="385"/>
      <c r="AJ82" s="385"/>
      <c r="AK82" s="385"/>
      <c r="AL82" s="385"/>
      <c r="AM82" s="385"/>
      <c r="AN82" s="385"/>
      <c r="AO82" s="385"/>
      <c r="AP82" s="385"/>
      <c r="AQ82" s="385"/>
      <c r="AR82" s="385"/>
      <c r="AS82" s="385"/>
      <c r="AT82" s="385"/>
      <c r="AU82" s="385"/>
      <c r="AV82" s="385"/>
      <c r="AW82" s="385"/>
      <c r="AX82" s="385"/>
      <c r="AY82" s="385"/>
    </row>
    <row r="83" spans="2:65" ht="12" customHeight="1" thickTop="1" x14ac:dyDescent="0.15">
      <c r="B83" s="141" t="s">
        <v>188</v>
      </c>
      <c r="C83" s="142" t="s">
        <v>189</v>
      </c>
      <c r="D83" s="411" t="s">
        <v>9</v>
      </c>
      <c r="E83" s="412"/>
      <c r="F83" s="412"/>
      <c r="G83" s="413"/>
      <c r="H83" s="100"/>
      <c r="I83" s="101">
        <v>12</v>
      </c>
      <c r="J83" s="102">
        <v>12</v>
      </c>
      <c r="K83" s="103"/>
      <c r="L83" s="103"/>
      <c r="M83" s="104"/>
      <c r="N83" s="56"/>
      <c r="O83" s="56"/>
      <c r="P83" s="112"/>
      <c r="Q83" s="59"/>
      <c r="R83" s="428" t="str">
        <f>B85</f>
        <v>三根広記</v>
      </c>
      <c r="S83" s="387"/>
      <c r="T83" s="387"/>
      <c r="U83" s="387"/>
      <c r="V83" s="387"/>
      <c r="W83" s="387"/>
      <c r="X83" s="386" t="str">
        <f>C85</f>
        <v>Late Riser</v>
      </c>
      <c r="Y83" s="387"/>
      <c r="Z83" s="387"/>
      <c r="AA83" s="387"/>
      <c r="AB83" s="387"/>
      <c r="AC83" s="387"/>
      <c r="AD83" s="388"/>
      <c r="AF83" s="385"/>
      <c r="AG83" s="385"/>
      <c r="AH83" s="385"/>
      <c r="AI83" s="385"/>
      <c r="AJ83" s="385"/>
      <c r="AK83" s="385"/>
      <c r="AL83" s="385"/>
      <c r="AM83" s="385"/>
      <c r="AN83" s="385"/>
      <c r="AO83" s="385"/>
      <c r="AP83" s="385"/>
      <c r="AQ83" s="385"/>
      <c r="AR83" s="385"/>
      <c r="AS83" s="385"/>
      <c r="AT83" s="385"/>
      <c r="AU83" s="385"/>
      <c r="AV83" s="385"/>
      <c r="AW83" s="385"/>
      <c r="AX83" s="385"/>
      <c r="AY83" s="385"/>
    </row>
    <row r="84" spans="2:65" ht="12" customHeight="1" thickBot="1" x14ac:dyDescent="0.2">
      <c r="B84" s="143" t="s">
        <v>191</v>
      </c>
      <c r="C84" s="144" t="s">
        <v>174</v>
      </c>
      <c r="D84" s="414"/>
      <c r="E84" s="415"/>
      <c r="F84" s="415"/>
      <c r="G84" s="416"/>
      <c r="H84" s="59"/>
      <c r="I84" s="59"/>
      <c r="J84" s="59"/>
      <c r="K84" s="105">
        <v>14</v>
      </c>
      <c r="L84" s="105">
        <v>27</v>
      </c>
      <c r="M84" s="106">
        <v>15</v>
      </c>
      <c r="N84" s="113"/>
      <c r="O84" s="113"/>
      <c r="P84" s="114"/>
      <c r="Q84" s="59"/>
      <c r="R84" s="350" t="str">
        <f>B86</f>
        <v>矢田千波</v>
      </c>
      <c r="S84" s="351"/>
      <c r="T84" s="351"/>
      <c r="U84" s="351"/>
      <c r="V84" s="351"/>
      <c r="W84" s="351"/>
      <c r="X84" s="360" t="str">
        <f>C86</f>
        <v>Late Riser</v>
      </c>
      <c r="Y84" s="351"/>
      <c r="Z84" s="351"/>
      <c r="AA84" s="351"/>
      <c r="AB84" s="351"/>
      <c r="AC84" s="351"/>
      <c r="AD84" s="361"/>
    </row>
    <row r="85" spans="2:65" ht="12" customHeight="1" thickTop="1" thickBot="1" x14ac:dyDescent="0.2">
      <c r="B85" s="188" t="s">
        <v>162</v>
      </c>
      <c r="C85" s="189" t="s">
        <v>307</v>
      </c>
      <c r="D85" s="411" t="s">
        <v>33</v>
      </c>
      <c r="E85" s="412"/>
      <c r="F85" s="412"/>
      <c r="G85" s="413"/>
      <c r="H85" s="95"/>
      <c r="I85" s="96"/>
      <c r="J85" s="96"/>
      <c r="K85" s="105">
        <v>21</v>
      </c>
      <c r="L85" s="105">
        <v>25</v>
      </c>
      <c r="M85" s="208">
        <v>21</v>
      </c>
      <c r="N85" s="56"/>
      <c r="O85" s="56"/>
      <c r="P85" s="56"/>
      <c r="Q85" s="59"/>
      <c r="R85" s="60"/>
      <c r="S85" s="60"/>
      <c r="T85" s="60"/>
      <c r="U85" s="60"/>
      <c r="V85" s="60"/>
      <c r="W85" s="45"/>
      <c r="X85" s="44"/>
      <c r="Y85" s="44"/>
      <c r="Z85" s="44"/>
      <c r="AA85" s="44"/>
      <c r="AB85" s="44"/>
      <c r="AC85" s="44"/>
      <c r="AD85" s="44"/>
      <c r="AE85" s="44"/>
      <c r="AF85" s="44"/>
      <c r="AG85" s="44"/>
    </row>
    <row r="86" spans="2:65" ht="12" customHeight="1" thickTop="1" thickBot="1" x14ac:dyDescent="0.2">
      <c r="B86" s="190" t="s">
        <v>164</v>
      </c>
      <c r="C86" s="191" t="s">
        <v>307</v>
      </c>
      <c r="D86" s="414"/>
      <c r="E86" s="415"/>
      <c r="F86" s="415"/>
      <c r="G86" s="416"/>
      <c r="H86" s="203"/>
      <c r="I86" s="204">
        <v>21</v>
      </c>
      <c r="J86" s="205">
        <v>21</v>
      </c>
      <c r="K86" s="211"/>
      <c r="L86" s="211"/>
      <c r="M86" s="212"/>
      <c r="N86" s="56"/>
      <c r="O86" s="56"/>
      <c r="P86" s="56"/>
      <c r="Q86" s="59"/>
      <c r="R86" s="60"/>
      <c r="S86" s="60"/>
      <c r="T86" s="60"/>
      <c r="U86" s="60"/>
      <c r="V86" s="60"/>
      <c r="W86" s="45"/>
      <c r="X86" s="44"/>
      <c r="Y86" s="44"/>
      <c r="Z86" s="44"/>
      <c r="AA86" s="44"/>
      <c r="AB86" s="44"/>
      <c r="AC86" s="44"/>
      <c r="AD86" s="44"/>
      <c r="AE86" s="44"/>
      <c r="AF86" s="44"/>
      <c r="AG86" s="44"/>
    </row>
    <row r="87" spans="2:65" ht="12" customHeight="1" thickTop="1" x14ac:dyDescent="0.15">
      <c r="B87" s="135" t="s">
        <v>148</v>
      </c>
      <c r="C87" s="136" t="s">
        <v>149</v>
      </c>
      <c r="D87" s="405" t="s">
        <v>29</v>
      </c>
      <c r="E87" s="406"/>
      <c r="F87" s="406"/>
      <c r="G87" s="407"/>
      <c r="H87" s="100"/>
      <c r="I87" s="101">
        <v>17</v>
      </c>
      <c r="J87" s="102">
        <v>14</v>
      </c>
      <c r="K87" s="59"/>
      <c r="L87" s="59"/>
      <c r="M87" s="59"/>
      <c r="N87" s="59"/>
      <c r="O87" s="59"/>
      <c r="P87" s="59"/>
      <c r="Q87" s="58"/>
      <c r="AI87" s="60"/>
    </row>
    <row r="88" spans="2:65" ht="12" customHeight="1" x14ac:dyDescent="0.15">
      <c r="B88" s="145" t="s">
        <v>151</v>
      </c>
      <c r="C88" s="146" t="s">
        <v>342</v>
      </c>
      <c r="D88" s="408"/>
      <c r="E88" s="409"/>
      <c r="F88" s="409"/>
      <c r="G88" s="410"/>
      <c r="H88" s="59"/>
      <c r="I88" s="59"/>
      <c r="J88" s="59"/>
      <c r="K88" s="59"/>
      <c r="L88" s="59"/>
      <c r="M88" s="59"/>
      <c r="N88" s="59"/>
      <c r="O88" s="59"/>
      <c r="P88" s="59"/>
      <c r="Q88" s="58"/>
      <c r="AI88" s="60"/>
    </row>
    <row r="89" spans="2:65" ht="3" customHeight="1" thickBot="1" x14ac:dyDescent="0.2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68"/>
      <c r="Y89" s="68"/>
      <c r="Z89" s="68"/>
      <c r="AA89" s="68"/>
      <c r="AB89" s="68"/>
      <c r="AC89" s="68"/>
      <c r="AD89" s="68"/>
      <c r="AE89" s="68"/>
      <c r="AF89" s="68"/>
      <c r="AG89" s="68"/>
    </row>
    <row r="90" spans="2:65" ht="9.9499999999999993" customHeight="1" x14ac:dyDescent="0.15">
      <c r="B90" s="355" t="s">
        <v>293</v>
      </c>
      <c r="C90" s="356"/>
      <c r="D90" s="359" t="str">
        <f>B92</f>
        <v>玉井倫広</v>
      </c>
      <c r="E90" s="330"/>
      <c r="F90" s="330"/>
      <c r="G90" s="331"/>
      <c r="H90" s="329" t="str">
        <f>B95</f>
        <v>井上侑也</v>
      </c>
      <c r="I90" s="330"/>
      <c r="J90" s="330"/>
      <c r="K90" s="331"/>
      <c r="L90" s="329" t="str">
        <f>B98</f>
        <v>宮野和希</v>
      </c>
      <c r="M90" s="330"/>
      <c r="N90" s="330"/>
      <c r="O90" s="331"/>
      <c r="P90" s="329" t="str">
        <f>B101</f>
        <v>髙山靖浩</v>
      </c>
      <c r="Q90" s="330"/>
      <c r="R90" s="330"/>
      <c r="S90" s="332"/>
      <c r="T90" s="333" t="s">
        <v>4</v>
      </c>
      <c r="U90" s="334"/>
      <c r="V90" s="334"/>
      <c r="W90" s="335"/>
      <c r="X90" s="91"/>
      <c r="Y90" s="288" t="s">
        <v>24</v>
      </c>
      <c r="Z90" s="289"/>
      <c r="AA90" s="288" t="s">
        <v>23</v>
      </c>
      <c r="AB90" s="290"/>
      <c r="AC90" s="289"/>
      <c r="AD90" s="291" t="s">
        <v>22</v>
      </c>
      <c r="AE90" s="292"/>
      <c r="AF90" s="293"/>
      <c r="AG90" s="62"/>
      <c r="AH90" s="355" t="s">
        <v>294</v>
      </c>
      <c r="AI90" s="356"/>
      <c r="AJ90" s="359" t="str">
        <f>AH92</f>
        <v>越野兼斗</v>
      </c>
      <c r="AK90" s="330"/>
      <c r="AL90" s="330"/>
      <c r="AM90" s="331"/>
      <c r="AN90" s="329" t="str">
        <f>AH95</f>
        <v>山本憲矢</v>
      </c>
      <c r="AO90" s="330"/>
      <c r="AP90" s="330"/>
      <c r="AQ90" s="331"/>
      <c r="AR90" s="329" t="str">
        <f>AH98</f>
        <v>曽我部雅勝</v>
      </c>
      <c r="AS90" s="330"/>
      <c r="AT90" s="330"/>
      <c r="AU90" s="331"/>
      <c r="AV90" s="329" t="str">
        <f>AH101</f>
        <v>坂本篤史</v>
      </c>
      <c r="AW90" s="330"/>
      <c r="AX90" s="330"/>
      <c r="AY90" s="332"/>
      <c r="AZ90" s="333" t="s">
        <v>4</v>
      </c>
      <c r="BA90" s="334"/>
      <c r="BB90" s="334"/>
      <c r="BC90" s="335"/>
      <c r="BD90" s="91"/>
      <c r="BE90" s="288" t="s">
        <v>24</v>
      </c>
      <c r="BF90" s="289"/>
      <c r="BG90" s="288" t="s">
        <v>23</v>
      </c>
      <c r="BH90" s="290"/>
      <c r="BI90" s="289"/>
      <c r="BJ90" s="291" t="s">
        <v>22</v>
      </c>
      <c r="BK90" s="292"/>
      <c r="BL90" s="293"/>
      <c r="BM90" s="62"/>
    </row>
    <row r="91" spans="2:65" ht="9.9499999999999993" customHeight="1" thickBot="1" x14ac:dyDescent="0.2">
      <c r="B91" s="381"/>
      <c r="C91" s="382"/>
      <c r="D91" s="354" t="str">
        <f>B93</f>
        <v>池田真奈美</v>
      </c>
      <c r="E91" s="323"/>
      <c r="F91" s="323"/>
      <c r="G91" s="324"/>
      <c r="H91" s="322" t="str">
        <f>B96</f>
        <v>海部和夏</v>
      </c>
      <c r="I91" s="323"/>
      <c r="J91" s="323"/>
      <c r="K91" s="324"/>
      <c r="L91" s="322" t="str">
        <f>B99</f>
        <v>宮野恵里</v>
      </c>
      <c r="M91" s="323"/>
      <c r="N91" s="323"/>
      <c r="O91" s="324"/>
      <c r="P91" s="322" t="str">
        <f>B102</f>
        <v>髙山順子</v>
      </c>
      <c r="Q91" s="323"/>
      <c r="R91" s="323"/>
      <c r="S91" s="325"/>
      <c r="T91" s="326" t="s">
        <v>3</v>
      </c>
      <c r="U91" s="327"/>
      <c r="V91" s="327"/>
      <c r="W91" s="328"/>
      <c r="X91" s="91"/>
      <c r="Y91" s="92" t="s">
        <v>21</v>
      </c>
      <c r="Z91" s="93" t="s">
        <v>1</v>
      </c>
      <c r="AA91" s="92" t="s">
        <v>25</v>
      </c>
      <c r="AB91" s="93" t="s">
        <v>20</v>
      </c>
      <c r="AC91" s="94" t="s">
        <v>19</v>
      </c>
      <c r="AD91" s="93" t="s">
        <v>25</v>
      </c>
      <c r="AE91" s="93" t="s">
        <v>20</v>
      </c>
      <c r="AF91" s="94" t="s">
        <v>19</v>
      </c>
      <c r="AG91" s="62"/>
      <c r="AH91" s="357"/>
      <c r="AI91" s="358"/>
      <c r="AJ91" s="354" t="str">
        <f>AH93</f>
        <v>佐薙志穂</v>
      </c>
      <c r="AK91" s="323"/>
      <c r="AL91" s="323"/>
      <c r="AM91" s="324"/>
      <c r="AN91" s="322" t="str">
        <f>AH96</f>
        <v>西村志穂</v>
      </c>
      <c r="AO91" s="323"/>
      <c r="AP91" s="323"/>
      <c r="AQ91" s="324"/>
      <c r="AR91" s="322" t="str">
        <f>AH99</f>
        <v>薦田あかね</v>
      </c>
      <c r="AS91" s="323"/>
      <c r="AT91" s="323"/>
      <c r="AU91" s="324"/>
      <c r="AV91" s="322" t="str">
        <f>AH102</f>
        <v>吉田実加</v>
      </c>
      <c r="AW91" s="323"/>
      <c r="AX91" s="323"/>
      <c r="AY91" s="325"/>
      <c r="AZ91" s="326" t="s">
        <v>3</v>
      </c>
      <c r="BA91" s="327"/>
      <c r="BB91" s="327"/>
      <c r="BC91" s="328"/>
      <c r="BD91" s="91"/>
      <c r="BE91" s="92" t="s">
        <v>21</v>
      </c>
      <c r="BF91" s="93" t="s">
        <v>1</v>
      </c>
      <c r="BG91" s="92" t="s">
        <v>25</v>
      </c>
      <c r="BH91" s="93" t="s">
        <v>20</v>
      </c>
      <c r="BI91" s="94" t="s">
        <v>19</v>
      </c>
      <c r="BJ91" s="93" t="s">
        <v>25</v>
      </c>
      <c r="BK91" s="93" t="s">
        <v>20</v>
      </c>
      <c r="BL91" s="94" t="s">
        <v>19</v>
      </c>
      <c r="BM91" s="62"/>
    </row>
    <row r="92" spans="2:65" ht="9.9499999999999993" customHeight="1" x14ac:dyDescent="0.15">
      <c r="B92" s="69" t="s">
        <v>129</v>
      </c>
      <c r="C92" s="51" t="s">
        <v>312</v>
      </c>
      <c r="D92" s="373"/>
      <c r="E92" s="374"/>
      <c r="F92" s="374"/>
      <c r="G92" s="375"/>
      <c r="H92" s="31">
        <v>21</v>
      </c>
      <c r="I92" s="7" t="str">
        <f>IF(H92="","","-")</f>
        <v>-</v>
      </c>
      <c r="J92" s="30">
        <v>10</v>
      </c>
      <c r="K92" s="294" t="str">
        <f>IF(H92&lt;&gt;"",IF(H92&gt;J92,IF(H93&gt;J93,"○",IF(H94&gt;J94,"○","×")),IF(H93&gt;J93,IF(H94&gt;J94,"○","×"),"×")),"")</f>
        <v>○</v>
      </c>
      <c r="L92" s="31">
        <v>17</v>
      </c>
      <c r="M92" s="33" t="str">
        <f t="shared" ref="M92:M97" si="16">IF(L92="","","-")</f>
        <v>-</v>
      </c>
      <c r="N92" s="35">
        <v>21</v>
      </c>
      <c r="O92" s="294" t="str">
        <f>IF(L92&lt;&gt;"",IF(L92&gt;N92,IF(L93&gt;N93,"○",IF(L94&gt;N94,"○","×")),IF(L93&gt;N93,IF(L94&gt;N94,"○","×"),"×")),"")</f>
        <v>○</v>
      </c>
      <c r="P92" s="34">
        <v>15</v>
      </c>
      <c r="Q92" s="33" t="str">
        <f t="shared" ref="Q92:Q100" si="17">IF(P92="","","-")</f>
        <v>-</v>
      </c>
      <c r="R92" s="30">
        <v>21</v>
      </c>
      <c r="S92" s="299" t="str">
        <f>IF(P92&lt;&gt;"",IF(P92&gt;R92,IF(P93&gt;R93,"○",IF(P94&gt;R94,"○","×")),IF(P93&gt;R93,IF(P94&gt;R94,"○","×"),"×")),"")</f>
        <v>○</v>
      </c>
      <c r="T92" s="378" t="s">
        <v>385</v>
      </c>
      <c r="U92" s="379"/>
      <c r="V92" s="379"/>
      <c r="W92" s="380"/>
      <c r="X92" s="1"/>
      <c r="Y92" s="16"/>
      <c r="Z92" s="15"/>
      <c r="AA92" s="39"/>
      <c r="AB92" s="40"/>
      <c r="AC92" s="13"/>
      <c r="AD92" s="15"/>
      <c r="AE92" s="15"/>
      <c r="AF92" s="14"/>
      <c r="AG92" s="70"/>
      <c r="AH92" s="71" t="s">
        <v>170</v>
      </c>
      <c r="AI92" s="72" t="s">
        <v>56</v>
      </c>
      <c r="AJ92" s="373"/>
      <c r="AK92" s="374"/>
      <c r="AL92" s="374"/>
      <c r="AM92" s="375"/>
      <c r="AN92" s="31">
        <v>20</v>
      </c>
      <c r="AO92" s="7" t="str">
        <f>IF(AN92="","","-")</f>
        <v>-</v>
      </c>
      <c r="AP92" s="30">
        <v>22</v>
      </c>
      <c r="AQ92" s="294" t="str">
        <f>IF(AN92&lt;&gt;"",IF(AN92&gt;AP92,IF(AN93&gt;AP93,"○",IF(AN94&gt;AP94,"○","×")),IF(AN93&gt;AP93,IF(AN94&gt;AP94,"○","×"),"×")),"")</f>
        <v>×</v>
      </c>
      <c r="AR92" s="31">
        <v>21</v>
      </c>
      <c r="AS92" s="33" t="str">
        <f t="shared" ref="AS92:AS97" si="18">IF(AR92="","","-")</f>
        <v>-</v>
      </c>
      <c r="AT92" s="35">
        <v>18</v>
      </c>
      <c r="AU92" s="294" t="str">
        <f>IF(AR92&lt;&gt;"",IF(AR92&gt;AT92,IF(AR93&gt;AT93,"○",IF(AR94&gt;AT94,"○","×")),IF(AR93&gt;AT93,IF(AR94&gt;AT94,"○","×"),"×")),"")</f>
        <v>○</v>
      </c>
      <c r="AV92" s="159"/>
      <c r="AW92" s="160" t="str">
        <f t="shared" ref="AW92:AW100" si="19">IF(AV92="","","-")</f>
        <v/>
      </c>
      <c r="AX92" s="161"/>
      <c r="AY92" s="383" t="str">
        <f>IF(AV92&lt;&gt;"",IF(AV92&gt;AX92,IF(AV93&gt;AX93,"○",IF(AV94&gt;AX94,"○","×")),IF(AV93&gt;AX93,IF(AV94&gt;AX94,"○","×"),"×")),"")</f>
        <v/>
      </c>
      <c r="AZ92" s="378" t="s">
        <v>386</v>
      </c>
      <c r="BA92" s="379"/>
      <c r="BB92" s="379"/>
      <c r="BC92" s="380"/>
      <c r="BD92" s="1"/>
      <c r="BE92" s="16"/>
      <c r="BF92" s="15"/>
      <c r="BG92" s="39"/>
      <c r="BH92" s="40"/>
      <c r="BI92" s="13"/>
      <c r="BJ92" s="15"/>
      <c r="BK92" s="15"/>
      <c r="BL92" s="14"/>
      <c r="BM92" s="70"/>
    </row>
    <row r="93" spans="2:65" ht="9.9499999999999993" customHeight="1" x14ac:dyDescent="0.15">
      <c r="B93" s="69" t="s">
        <v>132</v>
      </c>
      <c r="C93" s="51" t="s">
        <v>312</v>
      </c>
      <c r="D93" s="376"/>
      <c r="E93" s="311"/>
      <c r="F93" s="311"/>
      <c r="G93" s="312"/>
      <c r="H93" s="31">
        <v>21</v>
      </c>
      <c r="I93" s="7" t="str">
        <f>IF(H93="","","-")</f>
        <v>-</v>
      </c>
      <c r="J93" s="32">
        <v>18</v>
      </c>
      <c r="K93" s="295"/>
      <c r="L93" s="31">
        <v>21</v>
      </c>
      <c r="M93" s="7" t="str">
        <f t="shared" si="16"/>
        <v>-</v>
      </c>
      <c r="N93" s="30">
        <v>19</v>
      </c>
      <c r="O93" s="295"/>
      <c r="P93" s="31">
        <v>21</v>
      </c>
      <c r="Q93" s="7" t="str">
        <f t="shared" si="17"/>
        <v>-</v>
      </c>
      <c r="R93" s="30">
        <v>15</v>
      </c>
      <c r="S93" s="300"/>
      <c r="T93" s="370"/>
      <c r="U93" s="371"/>
      <c r="V93" s="371"/>
      <c r="W93" s="372"/>
      <c r="X93" s="1"/>
      <c r="Y93" s="16">
        <f>COUNTIF(D92:S94,"○")</f>
        <v>3</v>
      </c>
      <c r="Z93" s="15">
        <f>COUNTIF(D92:S94,"×")</f>
        <v>0</v>
      </c>
      <c r="AA93" s="12">
        <f>(IF((D92&gt;F92),1,0))+(IF((D93&gt;F93),1,0))+(IF((D94&gt;F94),1,0))+(IF((H92&gt;J92),1,0))+(IF((H93&gt;J93),1,0))+(IF((H94&gt;J94),1,0))+(IF((L92&gt;N92),1,0))+(IF((L93&gt;N93),1,0))+(IF((L94&gt;N94),1,0))+(IF((P92&gt;R92),1,0))+(IF((P93&gt;R93),1,0))+(IF((P94&gt;R94),1,0))</f>
        <v>6</v>
      </c>
      <c r="AB93" s="5">
        <f>(IF((D92&lt;F92),1,0))+(IF((D93&lt;F93),1,0))+(IF((D94&lt;F94),1,0))+(IF((H92&lt;J92),1,0))+(IF((H93&lt;J93),1,0))+(IF((H94&lt;J94),1,0))+(IF((L92&lt;N92),1,0))+(IF((L93&lt;N93),1,0))+(IF((L94&lt;N94),1,0))+(IF((P92&lt;R92),1,0))+(IF((P93&lt;R93),1,0))+(IF((P94&lt;R94),1,0))</f>
        <v>2</v>
      </c>
      <c r="AC93" s="11">
        <f>AA93-AB93</f>
        <v>4</v>
      </c>
      <c r="AD93" s="15">
        <f>SUM(D92:D94,H92:H94,L92:L94,P92:P94)</f>
        <v>158</v>
      </c>
      <c r="AE93" s="15">
        <f>SUM(F92:F94,J92:J94,N92:N94,R92:R94)</f>
        <v>136</v>
      </c>
      <c r="AF93" s="14">
        <f>AD93-AE93</f>
        <v>22</v>
      </c>
      <c r="AG93" s="70"/>
      <c r="AH93" s="69" t="s">
        <v>172</v>
      </c>
      <c r="AI93" s="51" t="s">
        <v>56</v>
      </c>
      <c r="AJ93" s="376"/>
      <c r="AK93" s="311"/>
      <c r="AL93" s="311"/>
      <c r="AM93" s="312"/>
      <c r="AN93" s="31">
        <v>11</v>
      </c>
      <c r="AO93" s="7" t="str">
        <f>IF(AN93="","","-")</f>
        <v>-</v>
      </c>
      <c r="AP93" s="32">
        <v>21</v>
      </c>
      <c r="AQ93" s="295"/>
      <c r="AR93" s="31">
        <v>22</v>
      </c>
      <c r="AS93" s="7" t="str">
        <f t="shared" si="18"/>
        <v>-</v>
      </c>
      <c r="AT93" s="30">
        <v>20</v>
      </c>
      <c r="AU93" s="295"/>
      <c r="AV93" s="162"/>
      <c r="AW93" s="152" t="str">
        <f t="shared" si="19"/>
        <v/>
      </c>
      <c r="AX93" s="163"/>
      <c r="AY93" s="342"/>
      <c r="AZ93" s="370"/>
      <c r="BA93" s="371"/>
      <c r="BB93" s="371"/>
      <c r="BC93" s="372"/>
      <c r="BD93" s="1"/>
      <c r="BE93" s="16">
        <f>COUNTIF(AJ92:AY94,"○")</f>
        <v>1</v>
      </c>
      <c r="BF93" s="15">
        <f>COUNTIF(AJ92:AY94,"×")</f>
        <v>1</v>
      </c>
      <c r="BG93" s="12">
        <f>(IF((AJ92&gt;AL92),1,0))+(IF((AJ93&gt;AL93),1,0))+(IF((AJ94&gt;AL94),1,0))+(IF((AN92&gt;AP92),1,0))+(IF((AN93&gt;AP93),1,0))+(IF((AN94&gt;AP94),1,0))+(IF((AR92&gt;AT92),1,0))+(IF((AR93&gt;AT93),1,0))+(IF((AR94&gt;AT94),1,0))+(IF((AV92&gt;AX92),1,0))+(IF((AV93&gt;AX93),1,0))+(IF((AV94&gt;AX94),1,0))</f>
        <v>2</v>
      </c>
      <c r="BH93" s="5">
        <f>(IF((AJ92&lt;AL92),1,0))+(IF((AJ93&lt;AL93),1,0))+(IF((AJ94&lt;AL94),1,0))+(IF((AN92&lt;AP92),1,0))+(IF((AN93&lt;AP93),1,0))+(IF((AN94&lt;AP94),1,0))+(IF((AR92&lt;AT92),1,0))+(IF((AR93&lt;AT93),1,0))+(IF((AR94&lt;AT94),1,0))+(IF((AV92&lt;AX92),1,0))+(IF((AV93&lt;AX93),1,0))+(IF((AV94&lt;AX94),1,0))</f>
        <v>2</v>
      </c>
      <c r="BI93" s="11">
        <f>BG93-BH93</f>
        <v>0</v>
      </c>
      <c r="BJ93" s="15">
        <f>SUM(AJ92:AJ94,AN92:AN94,AR92:AR94,AV92:AV94)</f>
        <v>74</v>
      </c>
      <c r="BK93" s="15">
        <f>SUM(AL92:AL94,AP92:AP94,AT92:AT94,AX92:AX94)</f>
        <v>81</v>
      </c>
      <c r="BL93" s="14">
        <f>BJ93-BK93</f>
        <v>-7</v>
      </c>
      <c r="BM93" s="70"/>
    </row>
    <row r="94" spans="2:65" ht="9.9499999999999993" customHeight="1" x14ac:dyDescent="0.15">
      <c r="B94" s="54"/>
      <c r="C94" s="73" t="s">
        <v>48</v>
      </c>
      <c r="D94" s="377"/>
      <c r="E94" s="314"/>
      <c r="F94" s="314"/>
      <c r="G94" s="315"/>
      <c r="H94" s="25"/>
      <c r="I94" s="7" t="str">
        <f>IF(H94="","","-")</f>
        <v/>
      </c>
      <c r="J94" s="24"/>
      <c r="K94" s="296"/>
      <c r="L94" s="25">
        <v>21</v>
      </c>
      <c r="M94" s="28" t="str">
        <f t="shared" si="16"/>
        <v>-</v>
      </c>
      <c r="N94" s="24">
        <v>17</v>
      </c>
      <c r="O94" s="295"/>
      <c r="P94" s="25">
        <v>21</v>
      </c>
      <c r="Q94" s="28" t="str">
        <f t="shared" si="17"/>
        <v>-</v>
      </c>
      <c r="R94" s="24">
        <v>15</v>
      </c>
      <c r="S94" s="300"/>
      <c r="T94" s="87">
        <f>Y93</f>
        <v>3</v>
      </c>
      <c r="U94" s="2" t="s">
        <v>2</v>
      </c>
      <c r="V94" s="88">
        <f>Z93</f>
        <v>0</v>
      </c>
      <c r="W94" s="6" t="s">
        <v>1</v>
      </c>
      <c r="X94" s="1"/>
      <c r="Y94" s="16"/>
      <c r="Z94" s="15"/>
      <c r="AA94" s="16"/>
      <c r="AB94" s="15"/>
      <c r="AC94" s="14"/>
      <c r="AD94" s="15"/>
      <c r="AE94" s="15"/>
      <c r="AF94" s="14"/>
      <c r="AG94" s="74"/>
      <c r="AH94" s="54"/>
      <c r="AI94" s="55" t="s">
        <v>51</v>
      </c>
      <c r="AJ94" s="377"/>
      <c r="AK94" s="314"/>
      <c r="AL94" s="314"/>
      <c r="AM94" s="315"/>
      <c r="AN94" s="25"/>
      <c r="AO94" s="7" t="str">
        <f>IF(AN94="","","-")</f>
        <v/>
      </c>
      <c r="AP94" s="24"/>
      <c r="AQ94" s="296"/>
      <c r="AR94" s="25"/>
      <c r="AS94" s="28" t="str">
        <f t="shared" si="18"/>
        <v/>
      </c>
      <c r="AT94" s="24"/>
      <c r="AU94" s="295"/>
      <c r="AV94" s="164"/>
      <c r="AW94" s="165" t="str">
        <f t="shared" si="19"/>
        <v/>
      </c>
      <c r="AX94" s="166"/>
      <c r="AY94" s="342"/>
      <c r="AZ94" s="87">
        <f>BE93</f>
        <v>1</v>
      </c>
      <c r="BA94" s="2" t="s">
        <v>2</v>
      </c>
      <c r="BB94" s="88">
        <f>BF93</f>
        <v>1</v>
      </c>
      <c r="BC94" s="6" t="s">
        <v>1</v>
      </c>
      <c r="BD94" s="1"/>
      <c r="BE94" s="16"/>
      <c r="BF94" s="15"/>
      <c r="BG94" s="16"/>
      <c r="BH94" s="15"/>
      <c r="BI94" s="14"/>
      <c r="BJ94" s="15"/>
      <c r="BK94" s="15"/>
      <c r="BL94" s="14"/>
      <c r="BM94" s="74"/>
    </row>
    <row r="95" spans="2:65" ht="9.9499999999999993" customHeight="1" x14ac:dyDescent="0.15">
      <c r="B95" s="69" t="s">
        <v>148</v>
      </c>
      <c r="C95" s="49" t="s">
        <v>149</v>
      </c>
      <c r="D95" s="21">
        <f>IF(J92="","",J92)</f>
        <v>10</v>
      </c>
      <c r="E95" s="7" t="str">
        <f t="shared" ref="E95:E103" si="20">IF(D95="","","-")</f>
        <v>-</v>
      </c>
      <c r="F95" s="42">
        <f>IF(H92="","",H92)</f>
        <v>21</v>
      </c>
      <c r="G95" s="304" t="str">
        <f>IF(K92="","",IF(K92="○","×",IF(K92="×","○")))</f>
        <v>×</v>
      </c>
      <c r="H95" s="307"/>
      <c r="I95" s="308"/>
      <c r="J95" s="308"/>
      <c r="K95" s="309"/>
      <c r="L95" s="31">
        <v>21</v>
      </c>
      <c r="M95" s="7" t="str">
        <f t="shared" si="16"/>
        <v>-</v>
      </c>
      <c r="N95" s="30">
        <v>11</v>
      </c>
      <c r="O95" s="301" t="str">
        <f>IF(L95&lt;&gt;"",IF(L95&gt;N95,IF(L96&gt;N96,"○",IF(L97&gt;N97,"○","×")),IF(L96&gt;N96,IF(L97&gt;N97,"○","×"),"×")),"")</f>
        <v>○</v>
      </c>
      <c r="P95" s="31">
        <v>21</v>
      </c>
      <c r="Q95" s="7" t="str">
        <f t="shared" si="17"/>
        <v>-</v>
      </c>
      <c r="R95" s="30">
        <v>14</v>
      </c>
      <c r="S95" s="302" t="str">
        <f>IF(P95&lt;&gt;"",IF(P95&gt;R95,IF(P96&gt;R96,"○",IF(P97&gt;R97,"○","×")),IF(P96&gt;R96,IF(P97&gt;R97,"○","×"),"×")),"")</f>
        <v>○</v>
      </c>
      <c r="T95" s="367" t="s">
        <v>386</v>
      </c>
      <c r="U95" s="368"/>
      <c r="V95" s="368"/>
      <c r="W95" s="369"/>
      <c r="X95" s="1"/>
      <c r="Y95" s="39"/>
      <c r="Z95" s="40"/>
      <c r="AA95" s="39"/>
      <c r="AB95" s="40"/>
      <c r="AC95" s="13"/>
      <c r="AD95" s="40"/>
      <c r="AE95" s="40"/>
      <c r="AF95" s="13"/>
      <c r="AG95" s="70"/>
      <c r="AH95" s="69" t="s">
        <v>139</v>
      </c>
      <c r="AI95" s="49" t="s">
        <v>42</v>
      </c>
      <c r="AJ95" s="21">
        <f>IF(AP92="","",AP92)</f>
        <v>22</v>
      </c>
      <c r="AK95" s="7" t="str">
        <f t="shared" ref="AK95:AK103" si="21">IF(AJ95="","","-")</f>
        <v>-</v>
      </c>
      <c r="AL95" s="42">
        <f>IF(AN92="","",AN92)</f>
        <v>20</v>
      </c>
      <c r="AM95" s="304" t="str">
        <f>IF(AQ92="","",IF(AQ92="○","×",IF(AQ92="×","○")))</f>
        <v>○</v>
      </c>
      <c r="AN95" s="307"/>
      <c r="AO95" s="308"/>
      <c r="AP95" s="308"/>
      <c r="AQ95" s="309"/>
      <c r="AR95" s="31">
        <v>22</v>
      </c>
      <c r="AS95" s="7" t="str">
        <f t="shared" si="18"/>
        <v>-</v>
      </c>
      <c r="AT95" s="30">
        <v>20</v>
      </c>
      <c r="AU95" s="301" t="str">
        <f>IF(AR95&lt;&gt;"",IF(AR95&gt;AT95,IF(AR96&gt;AT96,"○",IF(AR97&gt;AT97,"○","×")),IF(AR96&gt;AT96,IF(AR97&gt;AT97,"○","×"),"×")),"")</f>
        <v>○</v>
      </c>
      <c r="AV95" s="162"/>
      <c r="AW95" s="152" t="str">
        <f t="shared" si="19"/>
        <v/>
      </c>
      <c r="AX95" s="163"/>
      <c r="AY95" s="341" t="str">
        <f>IF(AV95&lt;&gt;"",IF(AV95&gt;AX95,IF(AV96&gt;AX96,"○",IF(AV97&gt;AX97,"○","×")),IF(AV96&gt;AX96,IF(AV97&gt;AX97,"○","×"),"×")),"")</f>
        <v/>
      </c>
      <c r="AZ95" s="367" t="s">
        <v>385</v>
      </c>
      <c r="BA95" s="368"/>
      <c r="BB95" s="368"/>
      <c r="BC95" s="369"/>
      <c r="BD95" s="1"/>
      <c r="BE95" s="39"/>
      <c r="BF95" s="40"/>
      <c r="BG95" s="39"/>
      <c r="BH95" s="40"/>
      <c r="BI95" s="13"/>
      <c r="BJ95" s="40"/>
      <c r="BK95" s="40"/>
      <c r="BL95" s="13"/>
      <c r="BM95" s="70"/>
    </row>
    <row r="96" spans="2:65" ht="9.9499999999999993" customHeight="1" x14ac:dyDescent="0.15">
      <c r="B96" s="69" t="s">
        <v>151</v>
      </c>
      <c r="C96" s="51" t="s">
        <v>342</v>
      </c>
      <c r="D96" s="21">
        <f>IF(J93="","",J93)</f>
        <v>18</v>
      </c>
      <c r="E96" s="7" t="str">
        <f t="shared" si="20"/>
        <v>-</v>
      </c>
      <c r="F96" s="42">
        <f>IF(H93="","",H93)</f>
        <v>21</v>
      </c>
      <c r="G96" s="305" t="str">
        <f>IF(I93="","",I93)</f>
        <v>-</v>
      </c>
      <c r="H96" s="310"/>
      <c r="I96" s="311"/>
      <c r="J96" s="311"/>
      <c r="K96" s="312"/>
      <c r="L96" s="31">
        <v>22</v>
      </c>
      <c r="M96" s="7" t="str">
        <f t="shared" si="16"/>
        <v>-</v>
      </c>
      <c r="N96" s="30">
        <v>20</v>
      </c>
      <c r="O96" s="295"/>
      <c r="P96" s="31">
        <v>21</v>
      </c>
      <c r="Q96" s="7" t="str">
        <f t="shared" si="17"/>
        <v>-</v>
      </c>
      <c r="R96" s="30">
        <v>19</v>
      </c>
      <c r="S96" s="300"/>
      <c r="T96" s="370"/>
      <c r="U96" s="371"/>
      <c r="V96" s="371"/>
      <c r="W96" s="372"/>
      <c r="X96" s="1"/>
      <c r="Y96" s="16">
        <f>COUNTIF(D95:S97,"○")</f>
        <v>2</v>
      </c>
      <c r="Z96" s="15">
        <f>COUNTIF(D95:S97,"×")</f>
        <v>1</v>
      </c>
      <c r="AA96" s="12">
        <f>(IF((D95&gt;F95),1,0))+(IF((D96&gt;F96),1,0))+(IF((D97&gt;F97),1,0))+(IF((H95&gt;J95),1,0))+(IF((H96&gt;J96),1,0))+(IF((H97&gt;J97),1,0))+(IF((L95&gt;N95),1,0))+(IF((L96&gt;N96),1,0))+(IF((L97&gt;N97),1,0))+(IF((P95&gt;R95),1,0))+(IF((P96&gt;R96),1,0))+(IF((P97&gt;R97),1,0))</f>
        <v>4</v>
      </c>
      <c r="AB96" s="5">
        <f>(IF((D95&lt;F95),1,0))+(IF((D96&lt;F96),1,0))+(IF((D97&lt;F97),1,0))+(IF((H95&lt;J95),1,0))+(IF((H96&lt;J96),1,0))+(IF((H97&lt;J97),1,0))+(IF((L95&lt;N95),1,0))+(IF((L96&lt;N96),1,0))+(IF((L97&lt;N97),1,0))+(IF((P95&lt;R95),1,0))+(IF((P96&lt;R96),1,0))+(IF((P97&lt;R97),1,0))</f>
        <v>2</v>
      </c>
      <c r="AC96" s="11">
        <f>AA96-AB96</f>
        <v>2</v>
      </c>
      <c r="AD96" s="15">
        <f>SUM(D95:D97,H95:H97,L95:L97,P95:P97)</f>
        <v>113</v>
      </c>
      <c r="AE96" s="15">
        <f>SUM(F95:F97,J95:J97,N95:N97,R95:R97)</f>
        <v>106</v>
      </c>
      <c r="AF96" s="14">
        <f>AD96-AE96</f>
        <v>7</v>
      </c>
      <c r="AG96" s="70"/>
      <c r="AH96" s="69" t="s">
        <v>141</v>
      </c>
      <c r="AI96" s="51" t="s">
        <v>42</v>
      </c>
      <c r="AJ96" s="21">
        <f>IF(AP93="","",AP93)</f>
        <v>21</v>
      </c>
      <c r="AK96" s="7" t="str">
        <f t="shared" si="21"/>
        <v>-</v>
      </c>
      <c r="AL96" s="42">
        <f>IF(AN93="","",AN93)</f>
        <v>11</v>
      </c>
      <c r="AM96" s="305" t="str">
        <f>IF(AO93="","",AO93)</f>
        <v>-</v>
      </c>
      <c r="AN96" s="310"/>
      <c r="AO96" s="311"/>
      <c r="AP96" s="311"/>
      <c r="AQ96" s="312"/>
      <c r="AR96" s="31">
        <v>21</v>
      </c>
      <c r="AS96" s="7" t="str">
        <f t="shared" si="18"/>
        <v>-</v>
      </c>
      <c r="AT96" s="30">
        <v>14</v>
      </c>
      <c r="AU96" s="295"/>
      <c r="AV96" s="162"/>
      <c r="AW96" s="152" t="str">
        <f t="shared" si="19"/>
        <v/>
      </c>
      <c r="AX96" s="163"/>
      <c r="AY96" s="342"/>
      <c r="AZ96" s="370"/>
      <c r="BA96" s="371"/>
      <c r="BB96" s="371"/>
      <c r="BC96" s="372"/>
      <c r="BD96" s="1"/>
      <c r="BE96" s="16">
        <f>COUNTIF(AJ95:AY97,"○")</f>
        <v>2</v>
      </c>
      <c r="BF96" s="15">
        <f>COUNTIF(AJ95:AY97,"×")</f>
        <v>0</v>
      </c>
      <c r="BG96" s="12">
        <f>(IF((AJ95&gt;AL95),1,0))+(IF((AJ96&gt;AL96),1,0))+(IF((AJ97&gt;AL97),1,0))+(IF((AN95&gt;AP95),1,0))+(IF((AN96&gt;AP96),1,0))+(IF((AN97&gt;AP97),1,0))+(IF((AR95&gt;AT95),1,0))+(IF((AR96&gt;AT96),1,0))+(IF((AR97&gt;AT97),1,0))+(IF((AV95&gt;AX95),1,0))+(IF((AV96&gt;AX96),1,0))+(IF((AV97&gt;AX97),1,0))</f>
        <v>4</v>
      </c>
      <c r="BH96" s="5">
        <f>(IF((AJ95&lt;AL95),1,0))+(IF((AJ96&lt;AL96),1,0))+(IF((AJ97&lt;AL97),1,0))+(IF((AN95&lt;AP95),1,0))+(IF((AN96&lt;AP96),1,0))+(IF((AN97&lt;AP97),1,0))+(IF((AR95&lt;AT95),1,0))+(IF((AR96&lt;AT96),1,0))+(IF((AR97&lt;AT97),1,0))+(IF((AV95&lt;AX95),1,0))+(IF((AV96&lt;AX96),1,0))+(IF((AV97&lt;AX97),1,0))</f>
        <v>0</v>
      </c>
      <c r="BI96" s="11">
        <f>BG96-BH96</f>
        <v>4</v>
      </c>
      <c r="BJ96" s="15">
        <f>SUM(AJ95:AJ97,AN95:AN97,AR95:AR97,AV95:AV97)</f>
        <v>86</v>
      </c>
      <c r="BK96" s="15">
        <f>SUM(AL95:AL97,AP95:AP97,AT95:AT97,AX95:AX97)</f>
        <v>65</v>
      </c>
      <c r="BL96" s="14">
        <f>BJ96-BK96</f>
        <v>21</v>
      </c>
      <c r="BM96" s="70"/>
    </row>
    <row r="97" spans="2:65" ht="9.9499999999999993" customHeight="1" x14ac:dyDescent="0.15">
      <c r="B97" s="54"/>
      <c r="C97" s="55" t="s">
        <v>52</v>
      </c>
      <c r="D97" s="29" t="str">
        <f>IF(J94="","",J94)</f>
        <v/>
      </c>
      <c r="E97" s="7" t="str">
        <f t="shared" si="20"/>
        <v/>
      </c>
      <c r="F97" s="26" t="str">
        <f>IF(H94="","",H94)</f>
        <v/>
      </c>
      <c r="G97" s="306" t="str">
        <f>IF(I94="","",I94)</f>
        <v/>
      </c>
      <c r="H97" s="313"/>
      <c r="I97" s="314"/>
      <c r="J97" s="314"/>
      <c r="K97" s="315"/>
      <c r="L97" s="25"/>
      <c r="M97" s="7" t="str">
        <f t="shared" si="16"/>
        <v/>
      </c>
      <c r="N97" s="24"/>
      <c r="O97" s="296"/>
      <c r="P97" s="25"/>
      <c r="Q97" s="28" t="str">
        <f t="shared" si="17"/>
        <v/>
      </c>
      <c r="R97" s="24"/>
      <c r="S97" s="303"/>
      <c r="T97" s="87">
        <f>Y96</f>
        <v>2</v>
      </c>
      <c r="U97" s="2" t="s">
        <v>2</v>
      </c>
      <c r="V97" s="88">
        <f>Z96</f>
        <v>1</v>
      </c>
      <c r="W97" s="6" t="s">
        <v>1</v>
      </c>
      <c r="X97" s="1"/>
      <c r="Y97" s="10"/>
      <c r="Z97" s="9"/>
      <c r="AA97" s="10"/>
      <c r="AB97" s="9"/>
      <c r="AC97" s="8"/>
      <c r="AD97" s="9"/>
      <c r="AE97" s="9"/>
      <c r="AF97" s="8"/>
      <c r="AG97" s="74"/>
      <c r="AH97" s="54"/>
      <c r="AI97" s="55" t="s">
        <v>52</v>
      </c>
      <c r="AJ97" s="29" t="str">
        <f>IF(AP94="","",AP94)</f>
        <v/>
      </c>
      <c r="AK97" s="7" t="str">
        <f t="shared" si="21"/>
        <v/>
      </c>
      <c r="AL97" s="26" t="str">
        <f>IF(AN94="","",AN94)</f>
        <v/>
      </c>
      <c r="AM97" s="306" t="str">
        <f>IF(AO94="","",AO94)</f>
        <v/>
      </c>
      <c r="AN97" s="313"/>
      <c r="AO97" s="314"/>
      <c r="AP97" s="314"/>
      <c r="AQ97" s="315"/>
      <c r="AR97" s="25"/>
      <c r="AS97" s="7" t="str">
        <f t="shared" si="18"/>
        <v/>
      </c>
      <c r="AT97" s="24"/>
      <c r="AU97" s="296"/>
      <c r="AV97" s="164"/>
      <c r="AW97" s="165" t="str">
        <f t="shared" si="19"/>
        <v/>
      </c>
      <c r="AX97" s="166"/>
      <c r="AY97" s="343"/>
      <c r="AZ97" s="87">
        <f>BE96</f>
        <v>2</v>
      </c>
      <c r="BA97" s="2" t="s">
        <v>2</v>
      </c>
      <c r="BB97" s="88">
        <f>BF96</f>
        <v>0</v>
      </c>
      <c r="BC97" s="6" t="s">
        <v>1</v>
      </c>
      <c r="BD97" s="1"/>
      <c r="BE97" s="10"/>
      <c r="BF97" s="9"/>
      <c r="BG97" s="10"/>
      <c r="BH97" s="9"/>
      <c r="BI97" s="8"/>
      <c r="BJ97" s="9"/>
      <c r="BK97" s="9"/>
      <c r="BL97" s="8"/>
      <c r="BM97" s="74"/>
    </row>
    <row r="98" spans="2:65" ht="9.9499999999999993" customHeight="1" x14ac:dyDescent="0.15">
      <c r="B98" s="50" t="s">
        <v>175</v>
      </c>
      <c r="C98" s="51" t="s">
        <v>56</v>
      </c>
      <c r="D98" s="21">
        <f>IF(N92="","",N92)</f>
        <v>21</v>
      </c>
      <c r="E98" s="23" t="str">
        <f t="shared" si="20"/>
        <v>-</v>
      </c>
      <c r="F98" s="42">
        <f>IF(L92="","",L92)</f>
        <v>17</v>
      </c>
      <c r="G98" s="304" t="str">
        <f>IF(O92="","",IF(O92="○","×",IF(O92="×","○")))</f>
        <v>×</v>
      </c>
      <c r="H98" s="20">
        <f>IF(N95="","",N95)</f>
        <v>11</v>
      </c>
      <c r="I98" s="7" t="str">
        <f t="shared" ref="I98:I103" si="22">IF(H98="","","-")</f>
        <v>-</v>
      </c>
      <c r="J98" s="42">
        <f>IF(L95="","",L95)</f>
        <v>21</v>
      </c>
      <c r="K98" s="304" t="str">
        <f>IF(O95="","",IF(O95="○","×",IF(O95="×","○")))</f>
        <v>×</v>
      </c>
      <c r="L98" s="307"/>
      <c r="M98" s="308"/>
      <c r="N98" s="308"/>
      <c r="O98" s="309"/>
      <c r="P98" s="31">
        <v>21</v>
      </c>
      <c r="Q98" s="7" t="str">
        <f t="shared" si="17"/>
        <v>-</v>
      </c>
      <c r="R98" s="30">
        <v>15</v>
      </c>
      <c r="S98" s="300" t="str">
        <f>IF(P98&lt;&gt;"",IF(P98&gt;R98,IF(P99&gt;R99,"○",IF(P100&gt;R100,"○","×")),IF(P99&gt;R99,IF(P100&gt;R100,"○","×"),"×")),"")</f>
        <v>○</v>
      </c>
      <c r="T98" s="367" t="s">
        <v>384</v>
      </c>
      <c r="U98" s="368"/>
      <c r="V98" s="368"/>
      <c r="W98" s="369"/>
      <c r="X98" s="1"/>
      <c r="Y98" s="16"/>
      <c r="Z98" s="15"/>
      <c r="AA98" s="16"/>
      <c r="AB98" s="15"/>
      <c r="AC98" s="14"/>
      <c r="AD98" s="15"/>
      <c r="AE98" s="15"/>
      <c r="AF98" s="14"/>
      <c r="AG98" s="70"/>
      <c r="AH98" s="50" t="s">
        <v>368</v>
      </c>
      <c r="AI98" s="51" t="s">
        <v>46</v>
      </c>
      <c r="AJ98" s="21">
        <f>IF(AT92="","",AT92)</f>
        <v>18</v>
      </c>
      <c r="AK98" s="23" t="str">
        <f t="shared" si="21"/>
        <v>-</v>
      </c>
      <c r="AL98" s="42">
        <f>IF(AR92="","",AR92)</f>
        <v>21</v>
      </c>
      <c r="AM98" s="304" t="str">
        <f>IF(AU92="","",IF(AU92="○","×",IF(AU92="×","○")))</f>
        <v>×</v>
      </c>
      <c r="AN98" s="20">
        <f>IF(AT95="","",AT95)</f>
        <v>20</v>
      </c>
      <c r="AO98" s="7" t="str">
        <f t="shared" ref="AO98:AO103" si="23">IF(AN98="","","-")</f>
        <v>-</v>
      </c>
      <c r="AP98" s="42">
        <f>IF(AR95="","",AR95)</f>
        <v>22</v>
      </c>
      <c r="AQ98" s="304" t="str">
        <f>IF(AU95="","",IF(AU95="○","×",IF(AU95="×","○")))</f>
        <v>×</v>
      </c>
      <c r="AR98" s="307"/>
      <c r="AS98" s="308"/>
      <c r="AT98" s="308"/>
      <c r="AU98" s="309"/>
      <c r="AV98" s="162"/>
      <c r="AW98" s="152" t="str">
        <f t="shared" si="19"/>
        <v/>
      </c>
      <c r="AX98" s="163"/>
      <c r="AY98" s="342" t="str">
        <f>IF(AV98&lt;&gt;"",IF(AV98&gt;AX98,IF(AV99&gt;AX99,"○",IF(AV100&gt;AX100,"○","×")),IF(AV99&gt;AX99,IF(AV100&gt;AX100,"○","×"),"×")),"")</f>
        <v/>
      </c>
      <c r="AZ98" s="367" t="s">
        <v>384</v>
      </c>
      <c r="BA98" s="368"/>
      <c r="BB98" s="368"/>
      <c r="BC98" s="369"/>
      <c r="BD98" s="1"/>
      <c r="BE98" s="16"/>
      <c r="BF98" s="15"/>
      <c r="BG98" s="16"/>
      <c r="BH98" s="15"/>
      <c r="BI98" s="14"/>
      <c r="BJ98" s="15"/>
      <c r="BK98" s="15"/>
      <c r="BL98" s="14"/>
      <c r="BM98" s="70"/>
    </row>
    <row r="99" spans="2:65" ht="9.9499999999999993" customHeight="1" x14ac:dyDescent="0.15">
      <c r="B99" s="50" t="s">
        <v>177</v>
      </c>
      <c r="C99" s="51" t="s">
        <v>56</v>
      </c>
      <c r="D99" s="21">
        <f>IF(N93="","",N93)</f>
        <v>19</v>
      </c>
      <c r="E99" s="7" t="str">
        <f t="shared" si="20"/>
        <v>-</v>
      </c>
      <c r="F99" s="42">
        <f>IF(L93="","",L93)</f>
        <v>21</v>
      </c>
      <c r="G99" s="305" t="str">
        <f>IF(I96="","",I96)</f>
        <v/>
      </c>
      <c r="H99" s="20">
        <f>IF(N96="","",N96)</f>
        <v>20</v>
      </c>
      <c r="I99" s="7" t="str">
        <f t="shared" si="22"/>
        <v>-</v>
      </c>
      <c r="J99" s="42">
        <f>IF(L96="","",L96)</f>
        <v>22</v>
      </c>
      <c r="K99" s="305" t="str">
        <f>IF(M96="","",M96)</f>
        <v>-</v>
      </c>
      <c r="L99" s="310"/>
      <c r="M99" s="311"/>
      <c r="N99" s="311"/>
      <c r="O99" s="312"/>
      <c r="P99" s="31">
        <v>21</v>
      </c>
      <c r="Q99" s="7" t="str">
        <f t="shared" si="17"/>
        <v>-</v>
      </c>
      <c r="R99" s="30">
        <v>19</v>
      </c>
      <c r="S99" s="300"/>
      <c r="T99" s="370"/>
      <c r="U99" s="371"/>
      <c r="V99" s="371"/>
      <c r="W99" s="372"/>
      <c r="X99" s="1"/>
      <c r="Y99" s="16">
        <f>COUNTIF(D98:S100,"○")</f>
        <v>1</v>
      </c>
      <c r="Z99" s="15">
        <f>COUNTIF(D98:S100,"×")</f>
        <v>2</v>
      </c>
      <c r="AA99" s="12">
        <f>(IF((D98&gt;F98),1,0))+(IF((D99&gt;F99),1,0))+(IF((D100&gt;F100),1,0))+(IF((H98&gt;J98),1,0))+(IF((H99&gt;J99),1,0))+(IF((H100&gt;J100),1,0))+(IF((L98&gt;N98),1,0))+(IF((L99&gt;N99),1,0))+(IF((L100&gt;N100),1,0))+(IF((P98&gt;R98),1,0))+(IF((P99&gt;R99),1,0))+(IF((P100&gt;R100),1,0))</f>
        <v>3</v>
      </c>
      <c r="AB99" s="5">
        <f>(IF((D98&lt;F98),1,0))+(IF((D99&lt;F99),1,0))+(IF((D100&lt;F100),1,0))+(IF((H98&lt;J98),1,0))+(IF((H99&lt;J99),1,0))+(IF((H100&lt;J100),1,0))+(IF((L98&lt;N98),1,0))+(IF((L99&lt;N99),1,0))+(IF((L100&lt;N100),1,0))+(IF((P98&lt;R98),1,0))+(IF((P99&lt;R99),1,0))+(IF((P100&lt;R100),1,0))</f>
        <v>4</v>
      </c>
      <c r="AC99" s="11">
        <f>AA99-AB99</f>
        <v>-1</v>
      </c>
      <c r="AD99" s="15">
        <f>SUM(D98:D100,H98:H100,L98:L100,P98:P100)</f>
        <v>130</v>
      </c>
      <c r="AE99" s="15">
        <f>SUM(F98:F100,J98:J100,N98:N100,R98:R100)</f>
        <v>136</v>
      </c>
      <c r="AF99" s="14">
        <f>AD99-AE99</f>
        <v>-6</v>
      </c>
      <c r="AG99" s="70"/>
      <c r="AH99" s="50" t="s">
        <v>204</v>
      </c>
      <c r="AI99" s="51" t="s">
        <v>46</v>
      </c>
      <c r="AJ99" s="21">
        <f>IF(AT93="","",AT93)</f>
        <v>20</v>
      </c>
      <c r="AK99" s="7" t="str">
        <f t="shared" si="21"/>
        <v>-</v>
      </c>
      <c r="AL99" s="42">
        <f>IF(AR93="","",AR93)</f>
        <v>22</v>
      </c>
      <c r="AM99" s="305" t="str">
        <f>IF(AO96="","",AO96)</f>
        <v/>
      </c>
      <c r="AN99" s="20">
        <f>IF(AT96="","",AT96)</f>
        <v>14</v>
      </c>
      <c r="AO99" s="7" t="str">
        <f t="shared" si="23"/>
        <v>-</v>
      </c>
      <c r="AP99" s="42">
        <f>IF(AR96="","",AR96)</f>
        <v>21</v>
      </c>
      <c r="AQ99" s="305" t="str">
        <f>IF(AS96="","",AS96)</f>
        <v>-</v>
      </c>
      <c r="AR99" s="310"/>
      <c r="AS99" s="311"/>
      <c r="AT99" s="311"/>
      <c r="AU99" s="312"/>
      <c r="AV99" s="162"/>
      <c r="AW99" s="152" t="str">
        <f t="shared" si="19"/>
        <v/>
      </c>
      <c r="AX99" s="163"/>
      <c r="AY99" s="342"/>
      <c r="AZ99" s="370"/>
      <c r="BA99" s="371"/>
      <c r="BB99" s="371"/>
      <c r="BC99" s="372"/>
      <c r="BD99" s="1"/>
      <c r="BE99" s="16">
        <f>COUNTIF(AJ98:AY100,"○")</f>
        <v>0</v>
      </c>
      <c r="BF99" s="15">
        <f>COUNTIF(AJ98:AY100,"×")</f>
        <v>2</v>
      </c>
      <c r="BG99" s="12">
        <f>(IF((AJ98&gt;AL98),1,0))+(IF((AJ99&gt;AL99),1,0))+(IF((AJ100&gt;AL100),1,0))+(IF((AN98&gt;AP98),1,0))+(IF((AN99&gt;AP99),1,0))+(IF((AN100&gt;AP100),1,0))+(IF((AR98&gt;AT98),1,0))+(IF((AR99&gt;AT99),1,0))+(IF((AR100&gt;AT100),1,0))+(IF((AV98&gt;AX98),1,0))+(IF((AV99&gt;AX99),1,0))+(IF((AV100&gt;AX100),1,0))</f>
        <v>0</v>
      </c>
      <c r="BH99" s="5">
        <f>(IF((AJ98&lt;AL98),1,0))+(IF((AJ99&lt;AL99),1,0))+(IF((AJ100&lt;AL100),1,0))+(IF((AN98&lt;AP98),1,0))+(IF((AN99&lt;AP99),1,0))+(IF((AN100&lt;AP100),1,0))+(IF((AR98&lt;AT98),1,0))+(IF((AR99&lt;AT99),1,0))+(IF((AR100&lt;AT100),1,0))+(IF((AV98&lt;AX98),1,0))+(IF((AV99&lt;AX99),1,0))+(IF((AV100&lt;AX100),1,0))</f>
        <v>4</v>
      </c>
      <c r="BI99" s="11">
        <f>BG99-BH99</f>
        <v>-4</v>
      </c>
      <c r="BJ99" s="15">
        <f>SUM(AJ98:AJ100,AN98:AN100,AR98:AR100,AV98:AV100)</f>
        <v>72</v>
      </c>
      <c r="BK99" s="15">
        <f>SUM(AL98:AL100,AP98:AP100,AT98:AT100,AX98:AX100)</f>
        <v>86</v>
      </c>
      <c r="BL99" s="14">
        <f>BJ99-BK99</f>
        <v>-14</v>
      </c>
      <c r="BM99" s="70"/>
    </row>
    <row r="100" spans="2:65" ht="9.9499999999999993" customHeight="1" x14ac:dyDescent="0.15">
      <c r="B100" s="54"/>
      <c r="C100" s="55" t="s">
        <v>51</v>
      </c>
      <c r="D100" s="29">
        <f>IF(N94="","",N94)</f>
        <v>17</v>
      </c>
      <c r="E100" s="28" t="str">
        <f t="shared" si="20"/>
        <v>-</v>
      </c>
      <c r="F100" s="26">
        <f>IF(L94="","",L94)</f>
        <v>21</v>
      </c>
      <c r="G100" s="306" t="str">
        <f>IF(I97="","",I97)</f>
        <v/>
      </c>
      <c r="H100" s="27" t="str">
        <f>IF(N97="","",N97)</f>
        <v/>
      </c>
      <c r="I100" s="7" t="str">
        <f t="shared" si="22"/>
        <v/>
      </c>
      <c r="J100" s="26" t="str">
        <f>IF(L97="","",L97)</f>
        <v/>
      </c>
      <c r="K100" s="306" t="str">
        <f>IF(M97="","",M97)</f>
        <v/>
      </c>
      <c r="L100" s="313"/>
      <c r="M100" s="314"/>
      <c r="N100" s="314"/>
      <c r="O100" s="315"/>
      <c r="P100" s="25"/>
      <c r="Q100" s="7" t="str">
        <f t="shared" si="17"/>
        <v/>
      </c>
      <c r="R100" s="24"/>
      <c r="S100" s="303"/>
      <c r="T100" s="87">
        <f>Y99</f>
        <v>1</v>
      </c>
      <c r="U100" s="2" t="s">
        <v>2</v>
      </c>
      <c r="V100" s="88">
        <f>Z99</f>
        <v>2</v>
      </c>
      <c r="W100" s="6" t="s">
        <v>1</v>
      </c>
      <c r="X100" s="1"/>
      <c r="Y100" s="16"/>
      <c r="Z100" s="15"/>
      <c r="AA100" s="16"/>
      <c r="AB100" s="15"/>
      <c r="AC100" s="14"/>
      <c r="AD100" s="15"/>
      <c r="AE100" s="15"/>
      <c r="AF100" s="14"/>
      <c r="AG100" s="74"/>
      <c r="AH100" s="54"/>
      <c r="AI100" s="73" t="s">
        <v>49</v>
      </c>
      <c r="AJ100" s="29" t="str">
        <f>IF(AT94="","",AT94)</f>
        <v/>
      </c>
      <c r="AK100" s="28" t="str">
        <f t="shared" si="21"/>
        <v/>
      </c>
      <c r="AL100" s="26" t="str">
        <f>IF(AR94="","",AR94)</f>
        <v/>
      </c>
      <c r="AM100" s="306" t="str">
        <f>IF(AO97="","",AO97)</f>
        <v/>
      </c>
      <c r="AN100" s="27" t="str">
        <f>IF(AT97="","",AT97)</f>
        <v/>
      </c>
      <c r="AO100" s="7" t="str">
        <f t="shared" si="23"/>
        <v/>
      </c>
      <c r="AP100" s="26" t="str">
        <f>IF(AR97="","",AR97)</f>
        <v/>
      </c>
      <c r="AQ100" s="306" t="str">
        <f>IF(AS97="","",AS97)</f>
        <v/>
      </c>
      <c r="AR100" s="313"/>
      <c r="AS100" s="314"/>
      <c r="AT100" s="314"/>
      <c r="AU100" s="315"/>
      <c r="AV100" s="164"/>
      <c r="AW100" s="165" t="str">
        <f t="shared" si="19"/>
        <v/>
      </c>
      <c r="AX100" s="166"/>
      <c r="AY100" s="343"/>
      <c r="AZ100" s="87">
        <f>BE99</f>
        <v>0</v>
      </c>
      <c r="BA100" s="2" t="s">
        <v>2</v>
      </c>
      <c r="BB100" s="88">
        <f>BF99</f>
        <v>2</v>
      </c>
      <c r="BC100" s="6" t="s">
        <v>1</v>
      </c>
      <c r="BD100" s="1"/>
      <c r="BE100" s="16"/>
      <c r="BF100" s="15"/>
      <c r="BG100" s="16"/>
      <c r="BH100" s="15"/>
      <c r="BI100" s="14"/>
      <c r="BJ100" s="15"/>
      <c r="BK100" s="15"/>
      <c r="BL100" s="14"/>
      <c r="BM100" s="74"/>
    </row>
    <row r="101" spans="2:65" ht="9.9499999999999993" customHeight="1" x14ac:dyDescent="0.15">
      <c r="B101" s="69" t="s">
        <v>143</v>
      </c>
      <c r="C101" s="51" t="s">
        <v>144</v>
      </c>
      <c r="D101" s="21">
        <f>IF(R92="","",R92)</f>
        <v>21</v>
      </c>
      <c r="E101" s="7" t="str">
        <f t="shared" si="20"/>
        <v>-</v>
      </c>
      <c r="F101" s="42">
        <f>IF(P92="","",P92)</f>
        <v>15</v>
      </c>
      <c r="G101" s="304" t="str">
        <f>IF(S92="","",IF(S92="○","×",IF(S92="×","○")))</f>
        <v>×</v>
      </c>
      <c r="H101" s="20">
        <f>IF(R95="","",R95)</f>
        <v>14</v>
      </c>
      <c r="I101" s="23" t="str">
        <f t="shared" si="22"/>
        <v>-</v>
      </c>
      <c r="J101" s="42">
        <f>IF(P95="","",P95)</f>
        <v>21</v>
      </c>
      <c r="K101" s="304" t="str">
        <f>IF(S95="","",IF(S95="○","×",IF(S95="×","○")))</f>
        <v>×</v>
      </c>
      <c r="L101" s="22">
        <f>IF(R98="","",R98)</f>
        <v>15</v>
      </c>
      <c r="M101" s="7" t="str">
        <f>IF(L101="","","-")</f>
        <v>-</v>
      </c>
      <c r="N101" s="41">
        <f>IF(P98="","",P98)</f>
        <v>21</v>
      </c>
      <c r="O101" s="304" t="str">
        <f>IF(S98="","",IF(S98="○","×",IF(S98="×","○")))</f>
        <v>×</v>
      </c>
      <c r="P101" s="307"/>
      <c r="Q101" s="308"/>
      <c r="R101" s="308"/>
      <c r="S101" s="362"/>
      <c r="T101" s="367" t="s">
        <v>383</v>
      </c>
      <c r="U101" s="368"/>
      <c r="V101" s="368"/>
      <c r="W101" s="369"/>
      <c r="X101" s="1"/>
      <c r="Y101" s="39"/>
      <c r="Z101" s="40"/>
      <c r="AA101" s="39"/>
      <c r="AB101" s="40"/>
      <c r="AC101" s="13"/>
      <c r="AD101" s="40"/>
      <c r="AE101" s="40"/>
      <c r="AF101" s="13"/>
      <c r="AG101" s="70"/>
      <c r="AH101" s="173" t="s">
        <v>198</v>
      </c>
      <c r="AI101" s="174" t="s">
        <v>194</v>
      </c>
      <c r="AJ101" s="147" t="str">
        <f>IF(AX92="","",AX92)</f>
        <v/>
      </c>
      <c r="AK101" s="148" t="str">
        <f t="shared" si="21"/>
        <v/>
      </c>
      <c r="AL101" s="149" t="str">
        <f>IF(AV92="","",AV92)</f>
        <v/>
      </c>
      <c r="AM101" s="345" t="str">
        <f>IF(AY92="","",IF(AY92="○","×",IF(AY92="×","○")))</f>
        <v/>
      </c>
      <c r="AN101" s="150" t="str">
        <f>IF(AX95="","",AX95)</f>
        <v/>
      </c>
      <c r="AO101" s="148" t="str">
        <f t="shared" si="23"/>
        <v/>
      </c>
      <c r="AP101" s="149" t="str">
        <f>IF(AV95="","",AV95)</f>
        <v/>
      </c>
      <c r="AQ101" s="345" t="str">
        <f>IF(AY95="","",IF(AY95="○","×",IF(AY95="×","○")))</f>
        <v/>
      </c>
      <c r="AR101" s="150" t="str">
        <f>IF(AX98="","",AX98)</f>
        <v/>
      </c>
      <c r="AS101" s="148" t="str">
        <f>IF(AR101="","","-")</f>
        <v/>
      </c>
      <c r="AT101" s="149" t="str">
        <f>IF(AV98="","",AV98)</f>
        <v/>
      </c>
      <c r="AU101" s="345" t="str">
        <f>IF(AY98="","",IF(AY98="○","×",IF(AY98="×","○")))</f>
        <v/>
      </c>
      <c r="AV101" s="307"/>
      <c r="AW101" s="308"/>
      <c r="AX101" s="308"/>
      <c r="AY101" s="362"/>
      <c r="AZ101" s="397" t="s">
        <v>373</v>
      </c>
      <c r="BA101" s="398"/>
      <c r="BB101" s="398"/>
      <c r="BC101" s="399"/>
      <c r="BD101" s="1"/>
      <c r="BE101" s="39"/>
      <c r="BF101" s="40"/>
      <c r="BG101" s="39"/>
      <c r="BH101" s="40"/>
      <c r="BI101" s="13"/>
      <c r="BJ101" s="40"/>
      <c r="BK101" s="40"/>
      <c r="BL101" s="13"/>
      <c r="BM101" s="70"/>
    </row>
    <row r="102" spans="2:65" ht="9.9499999999999993" customHeight="1" x14ac:dyDescent="0.15">
      <c r="B102" s="69" t="s">
        <v>146</v>
      </c>
      <c r="C102" s="51" t="s">
        <v>316</v>
      </c>
      <c r="D102" s="21">
        <f>IF(R93="","",R93)</f>
        <v>15</v>
      </c>
      <c r="E102" s="7" t="str">
        <f t="shared" si="20"/>
        <v>-</v>
      </c>
      <c r="F102" s="42">
        <f>IF(P93="","",P93)</f>
        <v>21</v>
      </c>
      <c r="G102" s="305" t="str">
        <f>IF(I99="","",I99)</f>
        <v>-</v>
      </c>
      <c r="H102" s="20">
        <f>IF(R96="","",R96)</f>
        <v>19</v>
      </c>
      <c r="I102" s="7" t="str">
        <f t="shared" si="22"/>
        <v>-</v>
      </c>
      <c r="J102" s="42">
        <f>IF(P96="","",P96)</f>
        <v>21</v>
      </c>
      <c r="K102" s="305" t="str">
        <f>IF(M99="","",M99)</f>
        <v/>
      </c>
      <c r="L102" s="20">
        <f>IF(R99="","",R99)</f>
        <v>19</v>
      </c>
      <c r="M102" s="7" t="str">
        <f>IF(L102="","","-")</f>
        <v>-</v>
      </c>
      <c r="N102" s="42">
        <f>IF(P99="","",P99)</f>
        <v>21</v>
      </c>
      <c r="O102" s="305" t="str">
        <f>IF(Q99="","",Q99)</f>
        <v>-</v>
      </c>
      <c r="P102" s="310"/>
      <c r="Q102" s="311"/>
      <c r="R102" s="311"/>
      <c r="S102" s="363"/>
      <c r="T102" s="370"/>
      <c r="U102" s="371"/>
      <c r="V102" s="371"/>
      <c r="W102" s="372"/>
      <c r="X102" s="1"/>
      <c r="Y102" s="16">
        <f>COUNTIF(D101:S103,"○")</f>
        <v>0</v>
      </c>
      <c r="Z102" s="15">
        <f>COUNTIF(D101:S103,"×")</f>
        <v>3</v>
      </c>
      <c r="AA102" s="12">
        <f>(IF((D101&gt;F101),1,0))+(IF((D102&gt;F102),1,0))+(IF((D103&gt;F103),1,0))+(IF((H101&gt;J101),1,0))+(IF((H102&gt;J102),1,0))+(IF((H103&gt;J103),1,0))+(IF((L101&gt;N101),1,0))+(IF((L102&gt;N102),1,0))+(IF((L103&gt;N103),1,0))+(IF((P101&gt;R101),1,0))+(IF((P102&gt;R102),1,0))+(IF((P103&gt;R103),1,0))</f>
        <v>1</v>
      </c>
      <c r="AB102" s="5">
        <f>(IF((D101&lt;F101),1,0))+(IF((D102&lt;F102),1,0))+(IF((D103&lt;F103),1,0))+(IF((H101&lt;J101),1,0))+(IF((H102&lt;J102),1,0))+(IF((H103&lt;J103),1,0))+(IF((L101&lt;N101),1,0))+(IF((L102&lt;N102),1,0))+(IF((L103&lt;N103),1,0))+(IF((P101&lt;R101),1,0))+(IF((P102&lt;R102),1,0))+(IF((P103&lt;R103),1,0))</f>
        <v>6</v>
      </c>
      <c r="AC102" s="11">
        <f>AA102-AB102</f>
        <v>-5</v>
      </c>
      <c r="AD102" s="15">
        <f>SUM(D101:D103,H101:H103,L101:L103,P101:P103)</f>
        <v>118</v>
      </c>
      <c r="AE102" s="15">
        <f>SUM(F101:F103,J101:J103,N101:N103,R101:R103)</f>
        <v>141</v>
      </c>
      <c r="AF102" s="14">
        <f>AD102-AE102</f>
        <v>-23</v>
      </c>
      <c r="AG102" s="70"/>
      <c r="AH102" s="175" t="s">
        <v>201</v>
      </c>
      <c r="AI102" s="176" t="s">
        <v>325</v>
      </c>
      <c r="AJ102" s="151" t="str">
        <f>IF(AX93="","",AX93)</f>
        <v/>
      </c>
      <c r="AK102" s="152" t="str">
        <f t="shared" si="21"/>
        <v/>
      </c>
      <c r="AL102" s="153" t="str">
        <f>IF(AV93="","",AV93)</f>
        <v/>
      </c>
      <c r="AM102" s="346" t="str">
        <f>IF(AO99="","",AO99)</f>
        <v>-</v>
      </c>
      <c r="AN102" s="154" t="str">
        <f>IF(AX96="","",AX96)</f>
        <v/>
      </c>
      <c r="AO102" s="152" t="str">
        <f t="shared" si="23"/>
        <v/>
      </c>
      <c r="AP102" s="153" t="str">
        <f>IF(AV96="","",AV96)</f>
        <v/>
      </c>
      <c r="AQ102" s="346" t="str">
        <f>IF(AS99="","",AS99)</f>
        <v/>
      </c>
      <c r="AR102" s="154" t="str">
        <f>IF(AX99="","",AX99)</f>
        <v/>
      </c>
      <c r="AS102" s="152" t="str">
        <f>IF(AR102="","","-")</f>
        <v/>
      </c>
      <c r="AT102" s="153" t="str">
        <f>IF(AV99="","",AV99)</f>
        <v/>
      </c>
      <c r="AU102" s="346" t="str">
        <f>IF(AW99="","",AW99)</f>
        <v/>
      </c>
      <c r="AV102" s="310"/>
      <c r="AW102" s="311"/>
      <c r="AX102" s="311"/>
      <c r="AY102" s="363"/>
      <c r="AZ102" s="400"/>
      <c r="BA102" s="401"/>
      <c r="BB102" s="401"/>
      <c r="BC102" s="402"/>
      <c r="BD102" s="1"/>
      <c r="BE102" s="16">
        <f>COUNTIF(AJ101:AY103,"○")</f>
        <v>0</v>
      </c>
      <c r="BF102" s="15">
        <f>COUNTIF(AJ101:AY103,"×")</f>
        <v>0</v>
      </c>
      <c r="BG102" s="12">
        <f>(IF((AJ101&gt;AL101),1,0))+(IF((AJ102&gt;AL102),1,0))+(IF((AJ103&gt;AL103),1,0))+(IF((AN101&gt;AP101),1,0))+(IF((AN102&gt;AP102),1,0))+(IF((AN103&gt;AP103),1,0))+(IF((AR101&gt;AT101),1,0))+(IF((AR102&gt;AT102),1,0))+(IF((AR103&gt;AT103),1,0))+(IF((AV101&gt;AX101),1,0))+(IF((AV102&gt;AX102),1,0))+(IF((AV103&gt;AX103),1,0))</f>
        <v>0</v>
      </c>
      <c r="BH102" s="5">
        <f>(IF((AJ101&lt;AL101),1,0))+(IF((AJ102&lt;AL102),1,0))+(IF((AJ103&lt;AL103),1,0))+(IF((AN101&lt;AP101),1,0))+(IF((AN102&lt;AP102),1,0))+(IF((AN103&lt;AP103),1,0))+(IF((AR101&lt;AT101),1,0))+(IF((AR102&lt;AT102),1,0))+(IF((AR103&lt;AT103),1,0))+(IF((AV101&lt;AX101),1,0))+(IF((AV102&lt;AX102),1,0))+(IF((AV103&lt;AX103),1,0))</f>
        <v>0</v>
      </c>
      <c r="BI102" s="11">
        <f>BG102-BH102</f>
        <v>0</v>
      </c>
      <c r="BJ102" s="15">
        <f>SUM(AJ101:AJ103,AN101:AN103,AR101:AR103,AV101:AV103)</f>
        <v>0</v>
      </c>
      <c r="BK102" s="15">
        <f>SUM(AL101:AL103,AP101:AP103,AT101:AT103,AX101:AX103)</f>
        <v>0</v>
      </c>
      <c r="BL102" s="14">
        <f>BJ102-BK102</f>
        <v>0</v>
      </c>
      <c r="BM102" s="70"/>
    </row>
    <row r="103" spans="2:65" ht="9.9499999999999993" customHeight="1" thickBot="1" x14ac:dyDescent="0.2">
      <c r="B103" s="52"/>
      <c r="C103" s="53" t="s">
        <v>47</v>
      </c>
      <c r="D103" s="19">
        <f>IF(R94="","",R94)</f>
        <v>15</v>
      </c>
      <c r="E103" s="17" t="str">
        <f t="shared" si="20"/>
        <v>-</v>
      </c>
      <c r="F103" s="43">
        <f>IF(P94="","",P94)</f>
        <v>21</v>
      </c>
      <c r="G103" s="344" t="str">
        <f>IF(I100="","",I100)</f>
        <v/>
      </c>
      <c r="H103" s="18" t="str">
        <f>IF(R97="","",R97)</f>
        <v/>
      </c>
      <c r="I103" s="17" t="str">
        <f t="shared" si="22"/>
        <v/>
      </c>
      <c r="J103" s="43" t="str">
        <f>IF(P97="","",P97)</f>
        <v/>
      </c>
      <c r="K103" s="344" t="str">
        <f>IF(M100="","",M100)</f>
        <v/>
      </c>
      <c r="L103" s="18" t="str">
        <f>IF(R100="","",R100)</f>
        <v/>
      </c>
      <c r="M103" s="17" t="str">
        <f>IF(L103="","","-")</f>
        <v/>
      </c>
      <c r="N103" s="43" t="str">
        <f>IF(P100="","",P100)</f>
        <v/>
      </c>
      <c r="O103" s="344" t="str">
        <f>IF(Q100="","",Q100)</f>
        <v/>
      </c>
      <c r="P103" s="364"/>
      <c r="Q103" s="365"/>
      <c r="R103" s="365"/>
      <c r="S103" s="366"/>
      <c r="T103" s="89">
        <f>Y102</f>
        <v>0</v>
      </c>
      <c r="U103" s="4" t="s">
        <v>2</v>
      </c>
      <c r="V103" s="90">
        <f>Z102</f>
        <v>3</v>
      </c>
      <c r="W103" s="3" t="s">
        <v>1</v>
      </c>
      <c r="X103" s="1"/>
      <c r="Y103" s="10"/>
      <c r="Z103" s="9"/>
      <c r="AA103" s="10"/>
      <c r="AB103" s="9"/>
      <c r="AC103" s="8"/>
      <c r="AD103" s="9"/>
      <c r="AE103" s="9"/>
      <c r="AF103" s="8"/>
      <c r="AG103" s="74"/>
      <c r="AH103" s="177"/>
      <c r="AI103" s="178" t="s">
        <v>48</v>
      </c>
      <c r="AJ103" s="155" t="str">
        <f>IF(AX94="","",AX94)</f>
        <v/>
      </c>
      <c r="AK103" s="156" t="str">
        <f t="shared" si="21"/>
        <v/>
      </c>
      <c r="AL103" s="157" t="str">
        <f>IF(AV94="","",AV94)</f>
        <v/>
      </c>
      <c r="AM103" s="347" t="str">
        <f>IF(AO100="","",AO100)</f>
        <v/>
      </c>
      <c r="AN103" s="158" t="str">
        <f>IF(AX97="","",AX97)</f>
        <v/>
      </c>
      <c r="AO103" s="156" t="str">
        <f t="shared" si="23"/>
        <v/>
      </c>
      <c r="AP103" s="157" t="str">
        <f>IF(AV97="","",AV97)</f>
        <v/>
      </c>
      <c r="AQ103" s="347" t="str">
        <f>IF(AS100="","",AS100)</f>
        <v/>
      </c>
      <c r="AR103" s="158" t="str">
        <f>IF(AX100="","",AX100)</f>
        <v/>
      </c>
      <c r="AS103" s="156" t="str">
        <f>IF(AR103="","","-")</f>
        <v/>
      </c>
      <c r="AT103" s="157" t="str">
        <f>IF(AV100="","",AV100)</f>
        <v/>
      </c>
      <c r="AU103" s="347" t="str">
        <f>IF(AW100="","",AW100)</f>
        <v/>
      </c>
      <c r="AV103" s="364"/>
      <c r="AW103" s="365"/>
      <c r="AX103" s="365"/>
      <c r="AY103" s="366"/>
      <c r="AZ103" s="89">
        <f>BE102</f>
        <v>0</v>
      </c>
      <c r="BA103" s="4" t="s">
        <v>2</v>
      </c>
      <c r="BB103" s="90">
        <f>BF102</f>
        <v>0</v>
      </c>
      <c r="BC103" s="3" t="s">
        <v>1</v>
      </c>
      <c r="BD103" s="1"/>
      <c r="BE103" s="10"/>
      <c r="BF103" s="9"/>
      <c r="BG103" s="10"/>
      <c r="BH103" s="9"/>
      <c r="BI103" s="8"/>
      <c r="BJ103" s="9"/>
      <c r="BK103" s="9"/>
      <c r="BL103" s="8"/>
      <c r="BM103" s="74"/>
    </row>
    <row r="104" spans="2:65" ht="3" customHeight="1" thickBot="1" x14ac:dyDescent="0.2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2:65" ht="9.9499999999999993" customHeight="1" x14ac:dyDescent="0.15">
      <c r="B105" s="355" t="s">
        <v>296</v>
      </c>
      <c r="C105" s="356"/>
      <c r="D105" s="359" t="str">
        <f>B107</f>
        <v>香川友彦</v>
      </c>
      <c r="E105" s="330"/>
      <c r="F105" s="330"/>
      <c r="G105" s="331"/>
      <c r="H105" s="329" t="str">
        <f>B110</f>
        <v>鈴木達也</v>
      </c>
      <c r="I105" s="330"/>
      <c r="J105" s="330"/>
      <c r="K105" s="331"/>
      <c r="L105" s="329" t="str">
        <f>B113</f>
        <v>長野光樹</v>
      </c>
      <c r="M105" s="330"/>
      <c r="N105" s="330"/>
      <c r="O105" s="331"/>
      <c r="P105" s="329" t="str">
        <f>B116</f>
        <v>中江貴文</v>
      </c>
      <c r="Q105" s="330"/>
      <c r="R105" s="330"/>
      <c r="S105" s="332"/>
      <c r="T105" s="333" t="s">
        <v>4</v>
      </c>
      <c r="U105" s="334"/>
      <c r="V105" s="334"/>
      <c r="W105" s="335"/>
      <c r="X105" s="91"/>
      <c r="Y105" s="288" t="s">
        <v>24</v>
      </c>
      <c r="Z105" s="289"/>
      <c r="AA105" s="288" t="s">
        <v>23</v>
      </c>
      <c r="AB105" s="290"/>
      <c r="AC105" s="289"/>
      <c r="AD105" s="291" t="s">
        <v>22</v>
      </c>
      <c r="AE105" s="292"/>
      <c r="AF105" s="293"/>
      <c r="AG105" s="62"/>
      <c r="AH105" s="355" t="s">
        <v>295</v>
      </c>
      <c r="AI105" s="356"/>
      <c r="AJ105" s="359" t="str">
        <f>AH107</f>
        <v>三根広記</v>
      </c>
      <c r="AK105" s="330"/>
      <c r="AL105" s="330"/>
      <c r="AM105" s="331"/>
      <c r="AN105" s="329" t="str">
        <f>AH110</f>
        <v>宮本泰河</v>
      </c>
      <c r="AO105" s="330"/>
      <c r="AP105" s="330"/>
      <c r="AQ105" s="331"/>
      <c r="AR105" s="329" t="str">
        <f>AH113</f>
        <v>石川竜郎</v>
      </c>
      <c r="AS105" s="330"/>
      <c r="AT105" s="330"/>
      <c r="AU105" s="331"/>
      <c r="AV105" s="329" t="str">
        <f>AH116</f>
        <v>小林祐介</v>
      </c>
      <c r="AW105" s="330"/>
      <c r="AX105" s="330"/>
      <c r="AY105" s="332"/>
      <c r="AZ105" s="333" t="s">
        <v>4</v>
      </c>
      <c r="BA105" s="334"/>
      <c r="BB105" s="334"/>
      <c r="BC105" s="335"/>
      <c r="BD105" s="91"/>
      <c r="BE105" s="288" t="s">
        <v>24</v>
      </c>
      <c r="BF105" s="289"/>
      <c r="BG105" s="288" t="s">
        <v>23</v>
      </c>
      <c r="BH105" s="290"/>
      <c r="BI105" s="289"/>
      <c r="BJ105" s="291" t="s">
        <v>22</v>
      </c>
      <c r="BK105" s="292"/>
      <c r="BL105" s="293"/>
      <c r="BM105" s="62"/>
    </row>
    <row r="106" spans="2:65" ht="9.9499999999999993" customHeight="1" thickBot="1" x14ac:dyDescent="0.2">
      <c r="B106" s="381"/>
      <c r="C106" s="382"/>
      <c r="D106" s="354" t="str">
        <f>B108</f>
        <v>伊達みはる</v>
      </c>
      <c r="E106" s="323"/>
      <c r="F106" s="323"/>
      <c r="G106" s="324"/>
      <c r="H106" s="322" t="str">
        <f>B111</f>
        <v>原田梨紗</v>
      </c>
      <c r="I106" s="323"/>
      <c r="J106" s="323"/>
      <c r="K106" s="324"/>
      <c r="L106" s="322" t="str">
        <f>B114</f>
        <v>山村彩歌</v>
      </c>
      <c r="M106" s="323"/>
      <c r="N106" s="323"/>
      <c r="O106" s="324"/>
      <c r="P106" s="322" t="str">
        <f>B117</f>
        <v>長谷川 愛</v>
      </c>
      <c r="Q106" s="323"/>
      <c r="R106" s="323"/>
      <c r="S106" s="325"/>
      <c r="T106" s="326" t="s">
        <v>3</v>
      </c>
      <c r="U106" s="327"/>
      <c r="V106" s="327"/>
      <c r="W106" s="328"/>
      <c r="X106" s="91"/>
      <c r="Y106" s="92" t="s">
        <v>21</v>
      </c>
      <c r="Z106" s="93" t="s">
        <v>1</v>
      </c>
      <c r="AA106" s="92" t="s">
        <v>25</v>
      </c>
      <c r="AB106" s="93" t="s">
        <v>20</v>
      </c>
      <c r="AC106" s="94" t="s">
        <v>19</v>
      </c>
      <c r="AD106" s="93" t="s">
        <v>25</v>
      </c>
      <c r="AE106" s="93" t="s">
        <v>20</v>
      </c>
      <c r="AF106" s="94" t="s">
        <v>19</v>
      </c>
      <c r="AG106" s="62"/>
      <c r="AH106" s="381"/>
      <c r="AI106" s="382"/>
      <c r="AJ106" s="354" t="str">
        <f>AH108</f>
        <v>矢田千波</v>
      </c>
      <c r="AK106" s="323"/>
      <c r="AL106" s="323"/>
      <c r="AM106" s="324"/>
      <c r="AN106" s="322" t="str">
        <f>AH111</f>
        <v>西村萌生</v>
      </c>
      <c r="AO106" s="323"/>
      <c r="AP106" s="323"/>
      <c r="AQ106" s="324"/>
      <c r="AR106" s="322" t="str">
        <f>AH114</f>
        <v>石川　紫</v>
      </c>
      <c r="AS106" s="323"/>
      <c r="AT106" s="323"/>
      <c r="AU106" s="324"/>
      <c r="AV106" s="322" t="str">
        <f>AH117</f>
        <v>奥村　彩</v>
      </c>
      <c r="AW106" s="323"/>
      <c r="AX106" s="323"/>
      <c r="AY106" s="325"/>
      <c r="AZ106" s="326" t="s">
        <v>3</v>
      </c>
      <c r="BA106" s="327"/>
      <c r="BB106" s="327"/>
      <c r="BC106" s="328"/>
      <c r="BD106" s="91"/>
      <c r="BE106" s="92" t="s">
        <v>21</v>
      </c>
      <c r="BF106" s="93" t="s">
        <v>1</v>
      </c>
      <c r="BG106" s="92" t="s">
        <v>25</v>
      </c>
      <c r="BH106" s="93" t="s">
        <v>20</v>
      </c>
      <c r="BI106" s="94" t="s">
        <v>19</v>
      </c>
      <c r="BJ106" s="93" t="s">
        <v>25</v>
      </c>
      <c r="BK106" s="93" t="s">
        <v>20</v>
      </c>
      <c r="BL106" s="94" t="s">
        <v>19</v>
      </c>
      <c r="BM106" s="62"/>
    </row>
    <row r="107" spans="2:65" ht="9.9499999999999993" customHeight="1" x14ac:dyDescent="0.15">
      <c r="B107" s="69" t="s">
        <v>188</v>
      </c>
      <c r="C107" s="51" t="s">
        <v>189</v>
      </c>
      <c r="D107" s="373"/>
      <c r="E107" s="374"/>
      <c r="F107" s="374"/>
      <c r="G107" s="375"/>
      <c r="H107" s="31">
        <v>24</v>
      </c>
      <c r="I107" s="7" t="str">
        <f>IF(H107="","","-")</f>
        <v>-</v>
      </c>
      <c r="J107" s="30">
        <v>22</v>
      </c>
      <c r="K107" s="294" t="str">
        <f>IF(H107&lt;&gt;"",IF(H107&gt;J107,IF(H108&gt;J108,"○",IF(H109&gt;J109,"○","×")),IF(H108&gt;J108,IF(H109&gt;J109,"○","×"),"×")),"")</f>
        <v>○</v>
      </c>
      <c r="L107" s="31">
        <v>14</v>
      </c>
      <c r="M107" s="33" t="str">
        <f t="shared" ref="M107:M112" si="24">IF(L107="","","-")</f>
        <v>-</v>
      </c>
      <c r="N107" s="35">
        <v>21</v>
      </c>
      <c r="O107" s="294" t="str">
        <f>IF(L107&lt;&gt;"",IF(L107&gt;N107,IF(L108&gt;N108,"○",IF(L109&gt;N109,"○","×")),IF(L108&gt;N108,IF(L109&gt;N109,"○","×"),"×")),"")</f>
        <v>×</v>
      </c>
      <c r="P107" s="34">
        <v>21</v>
      </c>
      <c r="Q107" s="33" t="str">
        <f t="shared" ref="Q107:Q115" si="25">IF(P107="","","-")</f>
        <v>-</v>
      </c>
      <c r="R107" s="30">
        <v>12</v>
      </c>
      <c r="S107" s="299" t="str">
        <f>IF(P107&lt;&gt;"",IF(P107&gt;R107,IF(P108&gt;R108,"○",IF(P109&gt;R109,"○","×")),IF(P108&gt;R108,IF(P109&gt;R109,"○","×"),"×")),"")</f>
        <v>×</v>
      </c>
      <c r="T107" s="378" t="s">
        <v>386</v>
      </c>
      <c r="U107" s="379"/>
      <c r="V107" s="379"/>
      <c r="W107" s="380"/>
      <c r="X107" s="1"/>
      <c r="Y107" s="16"/>
      <c r="Z107" s="15"/>
      <c r="AA107" s="39"/>
      <c r="AB107" s="40"/>
      <c r="AC107" s="13"/>
      <c r="AD107" s="15"/>
      <c r="AE107" s="15"/>
      <c r="AF107" s="14"/>
      <c r="AG107" s="70"/>
      <c r="AH107" s="69" t="s">
        <v>162</v>
      </c>
      <c r="AI107" s="51" t="s">
        <v>307</v>
      </c>
      <c r="AJ107" s="373"/>
      <c r="AK107" s="374"/>
      <c r="AL107" s="374"/>
      <c r="AM107" s="375"/>
      <c r="AN107" s="31">
        <v>21</v>
      </c>
      <c r="AO107" s="7" t="str">
        <f>IF(AN107="","","-")</f>
        <v>-</v>
      </c>
      <c r="AP107" s="30">
        <v>10</v>
      </c>
      <c r="AQ107" s="294" t="str">
        <f>IF(AN107&lt;&gt;"",IF(AN107&gt;AP107,IF(AN108&gt;AP108,"○",IF(AN109&gt;AP109,"○","×")),IF(AN108&gt;AP108,IF(AN109&gt;AP109,"○","×"),"×")),"")</f>
        <v>○</v>
      </c>
      <c r="AR107" s="31">
        <v>21</v>
      </c>
      <c r="AS107" s="33" t="str">
        <f t="shared" ref="AS107:AS112" si="26">IF(AR107="","","-")</f>
        <v>-</v>
      </c>
      <c r="AT107" s="35">
        <v>10</v>
      </c>
      <c r="AU107" s="294" t="str">
        <f>IF(AR107&lt;&gt;"",IF(AR107&gt;AT107,IF(AR108&gt;AT108,"○",IF(AR109&gt;AT109,"○","×")),IF(AR108&gt;AT108,IF(AR109&gt;AT109,"○","×"),"×")),"")</f>
        <v>○</v>
      </c>
      <c r="AV107" s="34">
        <v>21</v>
      </c>
      <c r="AW107" s="33" t="str">
        <f t="shared" ref="AW107:AW115" si="27">IF(AV107="","","-")</f>
        <v>-</v>
      </c>
      <c r="AX107" s="30">
        <v>17</v>
      </c>
      <c r="AY107" s="299" t="str">
        <f>IF(AV107&lt;&gt;"",IF(AV107&gt;AX107,IF(AV108&gt;AX108,"○",IF(AV109&gt;AX109,"○","×")),IF(AV108&gt;AX108,IF(AV109&gt;AX109,"○","×"),"×")),"")</f>
        <v>○</v>
      </c>
      <c r="AZ107" s="378" t="s">
        <v>385</v>
      </c>
      <c r="BA107" s="379"/>
      <c r="BB107" s="379"/>
      <c r="BC107" s="380"/>
      <c r="BD107" s="1"/>
      <c r="BE107" s="16"/>
      <c r="BF107" s="15"/>
      <c r="BG107" s="39"/>
      <c r="BH107" s="40"/>
      <c r="BI107" s="13"/>
      <c r="BJ107" s="15"/>
      <c r="BK107" s="15"/>
      <c r="BL107" s="14"/>
      <c r="BM107" s="70"/>
    </row>
    <row r="108" spans="2:65" ht="9.9499999999999993" customHeight="1" x14ac:dyDescent="0.15">
      <c r="B108" s="69" t="s">
        <v>191</v>
      </c>
      <c r="C108" s="51" t="s">
        <v>174</v>
      </c>
      <c r="D108" s="376"/>
      <c r="E108" s="311"/>
      <c r="F108" s="311"/>
      <c r="G108" s="312"/>
      <c r="H108" s="31">
        <v>21</v>
      </c>
      <c r="I108" s="7" t="str">
        <f>IF(H108="","","-")</f>
        <v>-</v>
      </c>
      <c r="J108" s="32">
        <v>17</v>
      </c>
      <c r="K108" s="295"/>
      <c r="L108" s="31">
        <v>14</v>
      </c>
      <c r="M108" s="7" t="str">
        <f t="shared" si="24"/>
        <v>-</v>
      </c>
      <c r="N108" s="30">
        <v>21</v>
      </c>
      <c r="O108" s="295"/>
      <c r="P108" s="31">
        <v>12</v>
      </c>
      <c r="Q108" s="7" t="str">
        <f t="shared" si="25"/>
        <v>-</v>
      </c>
      <c r="R108" s="30">
        <v>21</v>
      </c>
      <c r="S108" s="300"/>
      <c r="T108" s="370"/>
      <c r="U108" s="371"/>
      <c r="V108" s="371"/>
      <c r="W108" s="372"/>
      <c r="X108" s="1"/>
      <c r="Y108" s="16">
        <f>COUNTIF(D107:S109,"○")</f>
        <v>1</v>
      </c>
      <c r="Z108" s="15">
        <f>COUNTIF(D107:S109,"×")</f>
        <v>2</v>
      </c>
      <c r="AA108" s="12">
        <f>(IF((D107&gt;F107),1,0))+(IF((D108&gt;F108),1,0))+(IF((D109&gt;F109),1,0))+(IF((H107&gt;J107),1,0))+(IF((H108&gt;J108),1,0))+(IF((H109&gt;J109),1,0))+(IF((L107&gt;N107),1,0))+(IF((L108&gt;N108),1,0))+(IF((L109&gt;N109),1,0))+(IF((P107&gt;R107),1,0))+(IF((P108&gt;R108),1,0))+(IF((P109&gt;R109),1,0))</f>
        <v>3</v>
      </c>
      <c r="AB108" s="5">
        <f>(IF((D107&lt;F107),1,0))+(IF((D108&lt;F108),1,0))+(IF((D109&lt;F109),1,0))+(IF((H107&lt;J107),1,0))+(IF((H108&lt;J108),1,0))+(IF((H109&lt;J109),1,0))+(IF((L107&lt;N107),1,0))+(IF((L108&lt;N108),1,0))+(IF((L109&lt;N109),1,0))+(IF((P107&lt;R107),1,0))+(IF((P108&lt;R108),1,0))+(IF((P109&lt;R109),1,0))</f>
        <v>4</v>
      </c>
      <c r="AC108" s="11">
        <f>AA108-AB108</f>
        <v>-1</v>
      </c>
      <c r="AD108" s="15">
        <f>SUM(D107:D109,H107:H109,L107:L109,P107:P109)</f>
        <v>123</v>
      </c>
      <c r="AE108" s="15">
        <f>SUM(F107:F109,J107:J109,N107:N109,R107:R109)</f>
        <v>135</v>
      </c>
      <c r="AF108" s="14">
        <f>AD108-AE108</f>
        <v>-12</v>
      </c>
      <c r="AG108" s="70"/>
      <c r="AH108" s="69" t="s">
        <v>164</v>
      </c>
      <c r="AI108" s="51" t="s">
        <v>307</v>
      </c>
      <c r="AJ108" s="376"/>
      <c r="AK108" s="311"/>
      <c r="AL108" s="311"/>
      <c r="AM108" s="312"/>
      <c r="AN108" s="31">
        <v>29</v>
      </c>
      <c r="AO108" s="7" t="str">
        <f>IF(AN108="","","-")</f>
        <v>-</v>
      </c>
      <c r="AP108" s="32">
        <v>30</v>
      </c>
      <c r="AQ108" s="295"/>
      <c r="AR108" s="31">
        <v>21</v>
      </c>
      <c r="AS108" s="7" t="str">
        <f t="shared" si="26"/>
        <v>-</v>
      </c>
      <c r="AT108" s="30">
        <v>15</v>
      </c>
      <c r="AU108" s="295"/>
      <c r="AV108" s="31">
        <v>21</v>
      </c>
      <c r="AW108" s="7" t="str">
        <f t="shared" si="27"/>
        <v>-</v>
      </c>
      <c r="AX108" s="30">
        <v>12</v>
      </c>
      <c r="AY108" s="300"/>
      <c r="AZ108" s="370"/>
      <c r="BA108" s="371"/>
      <c r="BB108" s="371"/>
      <c r="BC108" s="372"/>
      <c r="BD108" s="1"/>
      <c r="BE108" s="16">
        <f>COUNTIF(AJ107:AY109,"○")</f>
        <v>3</v>
      </c>
      <c r="BF108" s="15">
        <f>COUNTIF(AJ107:AY109,"×")</f>
        <v>0</v>
      </c>
      <c r="BG108" s="12">
        <f>(IF((AJ107&gt;AL107),1,0))+(IF((AJ108&gt;AL108),1,0))+(IF((AJ109&gt;AL109),1,0))+(IF((AN107&gt;AP107),1,0))+(IF((AN108&gt;AP108),1,0))+(IF((AN109&gt;AP109),1,0))+(IF((AR107&gt;AT107),1,0))+(IF((AR108&gt;AT108),1,0))+(IF((AR109&gt;AT109),1,0))+(IF((AV107&gt;AX107),1,0))+(IF((AV108&gt;AX108),1,0))+(IF((AV109&gt;AX109),1,0))</f>
        <v>6</v>
      </c>
      <c r="BH108" s="5">
        <f>(IF((AJ107&lt;AL107),1,0))+(IF((AJ108&lt;AL108),1,0))+(IF((AJ109&lt;AL109),1,0))+(IF((AN107&lt;AP107),1,0))+(IF((AN108&lt;AP108),1,0))+(IF((AN109&lt;AP109),1,0))+(IF((AR107&lt;AT107),1,0))+(IF((AR108&lt;AT108),1,0))+(IF((AR109&lt;AT109),1,0))+(IF((AV107&lt;AX107),1,0))+(IF((AV108&lt;AX108),1,0))+(IF((AV109&lt;AX109),1,0))</f>
        <v>1</v>
      </c>
      <c r="BI108" s="11">
        <f>BG108-BH108</f>
        <v>5</v>
      </c>
      <c r="BJ108" s="15">
        <f>SUM(AJ107:AJ109,AN107:AN109,AR107:AR109,AV107:AV109)</f>
        <v>155</v>
      </c>
      <c r="BK108" s="15">
        <f>SUM(AL107:AL109,AP107:AP109,AT107:AT109,AX107:AX109)</f>
        <v>101</v>
      </c>
      <c r="BL108" s="14">
        <f>BJ108-BK108</f>
        <v>54</v>
      </c>
      <c r="BM108" s="70"/>
    </row>
    <row r="109" spans="2:65" ht="9.9499999999999993" customHeight="1" x14ac:dyDescent="0.15">
      <c r="B109" s="54"/>
      <c r="C109" s="73" t="s">
        <v>50</v>
      </c>
      <c r="D109" s="377"/>
      <c r="E109" s="314"/>
      <c r="F109" s="314"/>
      <c r="G109" s="315"/>
      <c r="H109" s="25"/>
      <c r="I109" s="7" t="str">
        <f>IF(H109="","","-")</f>
        <v/>
      </c>
      <c r="J109" s="24"/>
      <c r="K109" s="296"/>
      <c r="L109" s="25"/>
      <c r="M109" s="28" t="str">
        <f t="shared" si="24"/>
        <v/>
      </c>
      <c r="N109" s="24"/>
      <c r="O109" s="295"/>
      <c r="P109" s="25">
        <v>17</v>
      </c>
      <c r="Q109" s="28" t="str">
        <f t="shared" si="25"/>
        <v>-</v>
      </c>
      <c r="R109" s="24">
        <v>21</v>
      </c>
      <c r="S109" s="300"/>
      <c r="T109" s="87">
        <f>Y108</f>
        <v>1</v>
      </c>
      <c r="U109" s="2" t="s">
        <v>2</v>
      </c>
      <c r="V109" s="88">
        <f>Z108</f>
        <v>2</v>
      </c>
      <c r="W109" s="6" t="s">
        <v>1</v>
      </c>
      <c r="X109" s="1"/>
      <c r="Y109" s="16"/>
      <c r="Z109" s="15"/>
      <c r="AA109" s="16"/>
      <c r="AB109" s="15"/>
      <c r="AC109" s="14"/>
      <c r="AD109" s="15"/>
      <c r="AE109" s="15"/>
      <c r="AF109" s="14"/>
      <c r="AG109" s="74"/>
      <c r="AH109" s="54"/>
      <c r="AI109" s="73" t="s">
        <v>305</v>
      </c>
      <c r="AJ109" s="377"/>
      <c r="AK109" s="314"/>
      <c r="AL109" s="314"/>
      <c r="AM109" s="315"/>
      <c r="AN109" s="25">
        <v>21</v>
      </c>
      <c r="AO109" s="7" t="str">
        <f>IF(AN109="","","-")</f>
        <v>-</v>
      </c>
      <c r="AP109" s="24">
        <v>7</v>
      </c>
      <c r="AQ109" s="296"/>
      <c r="AR109" s="25"/>
      <c r="AS109" s="28" t="str">
        <f t="shared" si="26"/>
        <v/>
      </c>
      <c r="AT109" s="24"/>
      <c r="AU109" s="295"/>
      <c r="AV109" s="25"/>
      <c r="AW109" s="28" t="str">
        <f t="shared" si="27"/>
        <v/>
      </c>
      <c r="AX109" s="24"/>
      <c r="AY109" s="300"/>
      <c r="AZ109" s="87">
        <f>BE108</f>
        <v>3</v>
      </c>
      <c r="BA109" s="2" t="s">
        <v>2</v>
      </c>
      <c r="BB109" s="88">
        <f>BF108</f>
        <v>0</v>
      </c>
      <c r="BC109" s="6" t="s">
        <v>1</v>
      </c>
      <c r="BD109" s="1"/>
      <c r="BE109" s="16"/>
      <c r="BF109" s="15"/>
      <c r="BG109" s="16"/>
      <c r="BH109" s="15"/>
      <c r="BI109" s="14"/>
      <c r="BJ109" s="15"/>
      <c r="BK109" s="15"/>
      <c r="BL109" s="14"/>
      <c r="BM109" s="74"/>
    </row>
    <row r="110" spans="2:65" ht="9.9499999999999993" customHeight="1" x14ac:dyDescent="0.15">
      <c r="B110" s="69" t="s">
        <v>153</v>
      </c>
      <c r="C110" s="49" t="s">
        <v>318</v>
      </c>
      <c r="D110" s="21">
        <f>IF(J107="","",J107)</f>
        <v>22</v>
      </c>
      <c r="E110" s="7" t="str">
        <f t="shared" ref="E110:E118" si="28">IF(D110="","","-")</f>
        <v>-</v>
      </c>
      <c r="F110" s="42">
        <f>IF(H107="","",H107)</f>
        <v>24</v>
      </c>
      <c r="G110" s="304" t="str">
        <f>IF(K107="","",IF(K107="○","×",IF(K107="×","○")))</f>
        <v>×</v>
      </c>
      <c r="H110" s="307"/>
      <c r="I110" s="308"/>
      <c r="J110" s="308"/>
      <c r="K110" s="309"/>
      <c r="L110" s="31">
        <v>13</v>
      </c>
      <c r="M110" s="7" t="str">
        <f t="shared" si="24"/>
        <v>-</v>
      </c>
      <c r="N110" s="30">
        <v>21</v>
      </c>
      <c r="O110" s="301" t="str">
        <f>IF(L110&lt;&gt;"",IF(L110&gt;N110,IF(L111&gt;N111,"○",IF(L112&gt;N112,"○","×")),IF(L111&gt;N111,IF(L112&gt;N112,"○","×"),"×")),"")</f>
        <v>×</v>
      </c>
      <c r="P110" s="31">
        <v>15</v>
      </c>
      <c r="Q110" s="7" t="str">
        <f t="shared" si="25"/>
        <v>-</v>
      </c>
      <c r="R110" s="30">
        <v>21</v>
      </c>
      <c r="S110" s="302" t="str">
        <f>IF(P110&lt;&gt;"",IF(P110&gt;R110,IF(P111&gt;R111,"○",IF(P112&gt;R112,"○","×")),IF(P111&gt;R111,IF(P112&gt;R112,"○","×"),"×")),"")</f>
        <v>○</v>
      </c>
      <c r="T110" s="367" t="s">
        <v>383</v>
      </c>
      <c r="U110" s="368"/>
      <c r="V110" s="368"/>
      <c r="W110" s="369"/>
      <c r="X110" s="1"/>
      <c r="Y110" s="39"/>
      <c r="Z110" s="40"/>
      <c r="AA110" s="39"/>
      <c r="AB110" s="40"/>
      <c r="AC110" s="13"/>
      <c r="AD110" s="40"/>
      <c r="AE110" s="40"/>
      <c r="AF110" s="13"/>
      <c r="AG110" s="70"/>
      <c r="AH110" s="48" t="s">
        <v>166</v>
      </c>
      <c r="AI110" s="76" t="s">
        <v>59</v>
      </c>
      <c r="AJ110" s="21">
        <f>IF(AP107="","",AP107)</f>
        <v>10</v>
      </c>
      <c r="AK110" s="7" t="str">
        <f t="shared" ref="AK110:AK118" si="29">IF(AJ110="","","-")</f>
        <v>-</v>
      </c>
      <c r="AL110" s="42">
        <f>IF(AN107="","",AN107)</f>
        <v>21</v>
      </c>
      <c r="AM110" s="304" t="str">
        <f>IF(AQ107="","",IF(AQ107="○","×",IF(AQ107="×","○")))</f>
        <v>×</v>
      </c>
      <c r="AN110" s="307"/>
      <c r="AO110" s="308"/>
      <c r="AP110" s="308"/>
      <c r="AQ110" s="309"/>
      <c r="AR110" s="31">
        <v>21</v>
      </c>
      <c r="AS110" s="7" t="str">
        <f t="shared" si="26"/>
        <v>-</v>
      </c>
      <c r="AT110" s="30">
        <v>12</v>
      </c>
      <c r="AU110" s="301" t="str">
        <f>IF(AR110&lt;&gt;"",IF(AR110&gt;AT110,IF(AR111&gt;AT111,"○",IF(AR112&gt;AT112,"○","×")),IF(AR111&gt;AT111,IF(AR112&gt;AT112,"○","×"),"×")),"")</f>
        <v>○</v>
      </c>
      <c r="AV110" s="31">
        <v>12</v>
      </c>
      <c r="AW110" s="7" t="str">
        <f t="shared" si="27"/>
        <v>-</v>
      </c>
      <c r="AX110" s="30">
        <v>21</v>
      </c>
      <c r="AY110" s="302" t="str">
        <f>IF(AV110&lt;&gt;"",IF(AV110&gt;AX110,IF(AV111&gt;AX111,"○",IF(AV112&gt;AX112,"○","×")),IF(AV111&gt;AX111,IF(AV112&gt;AX112,"○","×"),"×")),"")</f>
        <v>○</v>
      </c>
      <c r="AZ110" s="367" t="s">
        <v>386</v>
      </c>
      <c r="BA110" s="368"/>
      <c r="BB110" s="368"/>
      <c r="BC110" s="369"/>
      <c r="BD110" s="1"/>
      <c r="BE110" s="39"/>
      <c r="BF110" s="40"/>
      <c r="BG110" s="39"/>
      <c r="BH110" s="40"/>
      <c r="BI110" s="13"/>
      <c r="BJ110" s="40"/>
      <c r="BK110" s="40"/>
      <c r="BL110" s="13"/>
      <c r="BM110" s="70"/>
    </row>
    <row r="111" spans="2:65" ht="9.9499999999999993" customHeight="1" x14ac:dyDescent="0.15">
      <c r="B111" s="69" t="s">
        <v>155</v>
      </c>
      <c r="C111" s="51" t="s">
        <v>318</v>
      </c>
      <c r="D111" s="21">
        <f>IF(J108="","",J108)</f>
        <v>17</v>
      </c>
      <c r="E111" s="7" t="str">
        <f t="shared" si="28"/>
        <v>-</v>
      </c>
      <c r="F111" s="42">
        <f>IF(H108="","",H108)</f>
        <v>21</v>
      </c>
      <c r="G111" s="305" t="str">
        <f>IF(I108="","",I108)</f>
        <v>-</v>
      </c>
      <c r="H111" s="310"/>
      <c r="I111" s="311"/>
      <c r="J111" s="311"/>
      <c r="K111" s="312"/>
      <c r="L111" s="31">
        <v>22</v>
      </c>
      <c r="M111" s="7" t="str">
        <f t="shared" si="24"/>
        <v>-</v>
      </c>
      <c r="N111" s="30">
        <v>24</v>
      </c>
      <c r="O111" s="295"/>
      <c r="P111" s="31">
        <v>21</v>
      </c>
      <c r="Q111" s="7" t="str">
        <f t="shared" si="25"/>
        <v>-</v>
      </c>
      <c r="R111" s="30">
        <v>16</v>
      </c>
      <c r="S111" s="300"/>
      <c r="T111" s="370"/>
      <c r="U111" s="371"/>
      <c r="V111" s="371"/>
      <c r="W111" s="372"/>
      <c r="X111" s="1"/>
      <c r="Y111" s="16">
        <f>COUNTIF(D110:S112,"○")</f>
        <v>1</v>
      </c>
      <c r="Z111" s="15">
        <f>COUNTIF(D110:S112,"×")</f>
        <v>2</v>
      </c>
      <c r="AA111" s="12">
        <f>(IF((D110&gt;F110),1,0))+(IF((D111&gt;F111),1,0))+(IF((D112&gt;F112),1,0))+(IF((H110&gt;J110),1,0))+(IF((H111&gt;J111),1,0))+(IF((H112&gt;J112),1,0))+(IF((L110&gt;N110),1,0))+(IF((L111&gt;N111),1,0))+(IF((L112&gt;N112),1,0))+(IF((P110&gt;R110),1,0))+(IF((P111&gt;R111),1,0))+(IF((P112&gt;R112),1,0))</f>
        <v>2</v>
      </c>
      <c r="AB111" s="5">
        <f>(IF((D110&lt;F110),1,0))+(IF((D111&lt;F111),1,0))+(IF((D112&lt;F112),1,0))+(IF((H110&lt;J110),1,0))+(IF((H111&lt;J111),1,0))+(IF((H112&lt;J112),1,0))+(IF((L110&lt;N110),1,0))+(IF((L111&lt;N111),1,0))+(IF((L112&lt;N112),1,0))+(IF((P110&lt;R110),1,0))+(IF((P111&lt;R111),1,0))+(IF((P112&lt;R112),1,0))</f>
        <v>5</v>
      </c>
      <c r="AC111" s="11">
        <f>AA111-AB111</f>
        <v>-3</v>
      </c>
      <c r="AD111" s="15">
        <f>SUM(D110:D112,H110:H112,L110:L112,P110:P112)</f>
        <v>131</v>
      </c>
      <c r="AE111" s="15">
        <f>SUM(F110:F112,J110:J112,N110:N112,R110:R112)</f>
        <v>139</v>
      </c>
      <c r="AF111" s="14">
        <f>AD111-AE111</f>
        <v>-8</v>
      </c>
      <c r="AG111" s="70"/>
      <c r="AH111" s="69" t="s">
        <v>168</v>
      </c>
      <c r="AI111" s="51" t="s">
        <v>59</v>
      </c>
      <c r="AJ111" s="21">
        <f>IF(AP108="","",AP108)</f>
        <v>30</v>
      </c>
      <c r="AK111" s="7" t="str">
        <f t="shared" si="29"/>
        <v>-</v>
      </c>
      <c r="AL111" s="42">
        <f>IF(AN108="","",AN108)</f>
        <v>29</v>
      </c>
      <c r="AM111" s="305" t="str">
        <f>IF(AO108="","",AO108)</f>
        <v>-</v>
      </c>
      <c r="AN111" s="310"/>
      <c r="AO111" s="311"/>
      <c r="AP111" s="311"/>
      <c r="AQ111" s="312"/>
      <c r="AR111" s="31">
        <v>21</v>
      </c>
      <c r="AS111" s="7" t="str">
        <f t="shared" si="26"/>
        <v>-</v>
      </c>
      <c r="AT111" s="30">
        <v>14</v>
      </c>
      <c r="AU111" s="295"/>
      <c r="AV111" s="31">
        <v>21</v>
      </c>
      <c r="AW111" s="7" t="str">
        <f t="shared" si="27"/>
        <v>-</v>
      </c>
      <c r="AX111" s="30">
        <v>13</v>
      </c>
      <c r="AY111" s="300"/>
      <c r="AZ111" s="370"/>
      <c r="BA111" s="371"/>
      <c r="BB111" s="371"/>
      <c r="BC111" s="372"/>
      <c r="BD111" s="1"/>
      <c r="BE111" s="16">
        <f>COUNTIF(AJ110:AY112,"○")</f>
        <v>2</v>
      </c>
      <c r="BF111" s="15">
        <f>COUNTIF(AJ110:AY112,"×")</f>
        <v>1</v>
      </c>
      <c r="BG111" s="12">
        <f>(IF((AJ110&gt;AL110),1,0))+(IF((AJ111&gt;AL111),1,0))+(IF((AJ112&gt;AL112),1,0))+(IF((AN110&gt;AP110),1,0))+(IF((AN111&gt;AP111),1,0))+(IF((AN112&gt;AP112),1,0))+(IF((AR110&gt;AT110),1,0))+(IF((AR111&gt;AT111),1,0))+(IF((AR112&gt;AT112),1,0))+(IF((AV110&gt;AX110),1,0))+(IF((AV111&gt;AX111),1,0))+(IF((AV112&gt;AX112),1,0))</f>
        <v>5</v>
      </c>
      <c r="BH111" s="5">
        <f>(IF((AJ110&lt;AL110),1,0))+(IF((AJ111&lt;AL111),1,0))+(IF((AJ112&lt;AL112),1,0))+(IF((AN110&lt;AP110),1,0))+(IF((AN111&lt;AP111),1,0))+(IF((AN112&lt;AP112),1,0))+(IF((AR110&lt;AT110),1,0))+(IF((AR111&lt;AT111),1,0))+(IF((AR112&lt;AT112),1,0))+(IF((AV110&lt;AX110),1,0))+(IF((AV111&lt;AX111),1,0))+(IF((AV112&lt;AX112),1,0))</f>
        <v>3</v>
      </c>
      <c r="BI111" s="11">
        <f>BG111-BH111</f>
        <v>2</v>
      </c>
      <c r="BJ111" s="15">
        <f>SUM(AJ110:AJ112,AN110:AN112,AR110:AR112,AV110:AV112)</f>
        <v>143</v>
      </c>
      <c r="BK111" s="15">
        <f>SUM(AL110:AL112,AP110:AP112,AT110:AT112,AX110:AX112)</f>
        <v>143</v>
      </c>
      <c r="BL111" s="14">
        <f>BJ111-BK111</f>
        <v>0</v>
      </c>
      <c r="BM111" s="70"/>
    </row>
    <row r="112" spans="2:65" ht="9.9499999999999993" customHeight="1" x14ac:dyDescent="0.15">
      <c r="B112" s="54"/>
      <c r="C112" s="55" t="s">
        <v>52</v>
      </c>
      <c r="D112" s="29" t="str">
        <f>IF(J109="","",J109)</f>
        <v/>
      </c>
      <c r="E112" s="7" t="str">
        <f t="shared" si="28"/>
        <v/>
      </c>
      <c r="F112" s="26" t="str">
        <f>IF(H109="","",H109)</f>
        <v/>
      </c>
      <c r="G112" s="306" t="str">
        <f>IF(I109="","",I109)</f>
        <v/>
      </c>
      <c r="H112" s="313"/>
      <c r="I112" s="314"/>
      <c r="J112" s="314"/>
      <c r="K112" s="315"/>
      <c r="L112" s="25"/>
      <c r="M112" s="7" t="str">
        <f t="shared" si="24"/>
        <v/>
      </c>
      <c r="N112" s="24"/>
      <c r="O112" s="296"/>
      <c r="P112" s="25">
        <v>21</v>
      </c>
      <c r="Q112" s="28" t="str">
        <f t="shared" si="25"/>
        <v>-</v>
      </c>
      <c r="R112" s="24">
        <v>12</v>
      </c>
      <c r="S112" s="303"/>
      <c r="T112" s="87">
        <f>Y111</f>
        <v>1</v>
      </c>
      <c r="U112" s="2" t="s">
        <v>2</v>
      </c>
      <c r="V112" s="88">
        <f>Z111</f>
        <v>2</v>
      </c>
      <c r="W112" s="6" t="s">
        <v>1</v>
      </c>
      <c r="X112" s="1"/>
      <c r="Y112" s="10"/>
      <c r="Z112" s="9"/>
      <c r="AA112" s="10"/>
      <c r="AB112" s="9"/>
      <c r="AC112" s="8"/>
      <c r="AD112" s="9"/>
      <c r="AE112" s="9"/>
      <c r="AF112" s="8"/>
      <c r="AG112" s="74"/>
      <c r="AH112" s="54"/>
      <c r="AI112" s="55" t="s">
        <v>54</v>
      </c>
      <c r="AJ112" s="29">
        <f>IF(AP109="","",AP109)</f>
        <v>7</v>
      </c>
      <c r="AK112" s="7" t="str">
        <f t="shared" si="29"/>
        <v>-</v>
      </c>
      <c r="AL112" s="26">
        <f>IF(AN109="","",AN109)</f>
        <v>21</v>
      </c>
      <c r="AM112" s="306" t="str">
        <f>IF(AO109="","",AO109)</f>
        <v>-</v>
      </c>
      <c r="AN112" s="313"/>
      <c r="AO112" s="314"/>
      <c r="AP112" s="314"/>
      <c r="AQ112" s="315"/>
      <c r="AR112" s="25"/>
      <c r="AS112" s="7" t="str">
        <f t="shared" si="26"/>
        <v/>
      </c>
      <c r="AT112" s="24"/>
      <c r="AU112" s="296"/>
      <c r="AV112" s="25">
        <v>21</v>
      </c>
      <c r="AW112" s="28" t="str">
        <f t="shared" si="27"/>
        <v>-</v>
      </c>
      <c r="AX112" s="24">
        <v>12</v>
      </c>
      <c r="AY112" s="303"/>
      <c r="AZ112" s="87">
        <f>BE111</f>
        <v>2</v>
      </c>
      <c r="BA112" s="2" t="s">
        <v>2</v>
      </c>
      <c r="BB112" s="88">
        <f>BF111</f>
        <v>1</v>
      </c>
      <c r="BC112" s="6" t="s">
        <v>1</v>
      </c>
      <c r="BD112" s="1"/>
      <c r="BE112" s="10"/>
      <c r="BF112" s="9"/>
      <c r="BG112" s="10"/>
      <c r="BH112" s="9"/>
      <c r="BI112" s="8"/>
      <c r="BJ112" s="9"/>
      <c r="BK112" s="9"/>
      <c r="BL112" s="8"/>
      <c r="BM112" s="74"/>
    </row>
    <row r="113" spans="1:65" ht="9.9499999999999993" customHeight="1" x14ac:dyDescent="0.15">
      <c r="B113" s="50" t="s">
        <v>193</v>
      </c>
      <c r="C113" s="51" t="s">
        <v>194</v>
      </c>
      <c r="D113" s="21">
        <f>IF(N107="","",N107)</f>
        <v>21</v>
      </c>
      <c r="E113" s="23" t="str">
        <f t="shared" si="28"/>
        <v>-</v>
      </c>
      <c r="F113" s="42">
        <f>IF(L107="","",L107)</f>
        <v>14</v>
      </c>
      <c r="G113" s="304" t="str">
        <f>IF(O107="","",IF(O107="○","×",IF(O107="×","○")))</f>
        <v>○</v>
      </c>
      <c r="H113" s="20">
        <f>IF(N110="","",N110)</f>
        <v>21</v>
      </c>
      <c r="I113" s="7" t="str">
        <f t="shared" ref="I113:I118" si="30">IF(H113="","","-")</f>
        <v>-</v>
      </c>
      <c r="J113" s="42">
        <f>IF(L110="","",L110)</f>
        <v>13</v>
      </c>
      <c r="K113" s="304" t="str">
        <f>IF(O110="","",IF(O110="○","×",IF(O110="×","○")))</f>
        <v>○</v>
      </c>
      <c r="L113" s="307"/>
      <c r="M113" s="308"/>
      <c r="N113" s="308"/>
      <c r="O113" s="309"/>
      <c r="P113" s="31">
        <v>26</v>
      </c>
      <c r="Q113" s="7" t="str">
        <f t="shared" si="25"/>
        <v>-</v>
      </c>
      <c r="R113" s="30">
        <v>24</v>
      </c>
      <c r="S113" s="300" t="str">
        <f>IF(P113&lt;&gt;"",IF(P113&gt;R113,IF(P114&gt;R114,"○",IF(P115&gt;R115,"○","×")),IF(P114&gt;R114,IF(P115&gt;R115,"○","×"),"×")),"")</f>
        <v>○</v>
      </c>
      <c r="T113" s="367" t="s">
        <v>385</v>
      </c>
      <c r="U113" s="368"/>
      <c r="V113" s="368"/>
      <c r="W113" s="369"/>
      <c r="X113" s="1"/>
      <c r="Y113" s="16"/>
      <c r="Z113" s="15"/>
      <c r="AA113" s="16"/>
      <c r="AB113" s="15"/>
      <c r="AC113" s="14"/>
      <c r="AD113" s="15"/>
      <c r="AE113" s="15"/>
      <c r="AF113" s="14"/>
      <c r="AG113" s="70"/>
      <c r="AH113" s="50" t="s">
        <v>206</v>
      </c>
      <c r="AI113" s="51" t="s">
        <v>46</v>
      </c>
      <c r="AJ113" s="21">
        <f>IF(AT107="","",AT107)</f>
        <v>10</v>
      </c>
      <c r="AK113" s="23" t="str">
        <f t="shared" si="29"/>
        <v>-</v>
      </c>
      <c r="AL113" s="42">
        <f>IF(AR107="","",AR107)</f>
        <v>21</v>
      </c>
      <c r="AM113" s="304" t="str">
        <f>IF(AU107="","",IF(AU107="○","×",IF(AU107="×","○")))</f>
        <v>×</v>
      </c>
      <c r="AN113" s="20">
        <f>IF(AT110="","",AT110)</f>
        <v>12</v>
      </c>
      <c r="AO113" s="7" t="str">
        <f t="shared" ref="AO113:AO118" si="31">IF(AN113="","","-")</f>
        <v>-</v>
      </c>
      <c r="AP113" s="42">
        <f>IF(AR110="","",AR110)</f>
        <v>21</v>
      </c>
      <c r="AQ113" s="304" t="str">
        <f>IF(AU110="","",IF(AU110="○","×",IF(AU110="×","○")))</f>
        <v>×</v>
      </c>
      <c r="AR113" s="307"/>
      <c r="AS113" s="308"/>
      <c r="AT113" s="308"/>
      <c r="AU113" s="309"/>
      <c r="AV113" s="31">
        <v>18</v>
      </c>
      <c r="AW113" s="7" t="str">
        <f t="shared" si="27"/>
        <v>-</v>
      </c>
      <c r="AX113" s="30">
        <v>21</v>
      </c>
      <c r="AY113" s="300" t="str">
        <f>IF(AV113&lt;&gt;"",IF(AV113&gt;AX113,IF(AV114&gt;AX114,"○",IF(AV115&gt;AX115,"○","×")),IF(AV114&gt;AX114,IF(AV115&gt;AX115,"○","×"),"×")),"")</f>
        <v>×</v>
      </c>
      <c r="AZ113" s="367" t="s">
        <v>383</v>
      </c>
      <c r="BA113" s="368"/>
      <c r="BB113" s="368"/>
      <c r="BC113" s="369"/>
      <c r="BD113" s="1"/>
      <c r="BE113" s="16"/>
      <c r="BF113" s="15"/>
      <c r="BG113" s="16"/>
      <c r="BH113" s="15"/>
      <c r="BI113" s="14"/>
      <c r="BJ113" s="15"/>
      <c r="BK113" s="15"/>
      <c r="BL113" s="14"/>
      <c r="BM113" s="70"/>
    </row>
    <row r="114" spans="1:65" ht="9.9499999999999993" customHeight="1" x14ac:dyDescent="0.15">
      <c r="B114" s="50" t="s">
        <v>196</v>
      </c>
      <c r="C114" s="51" t="s">
        <v>325</v>
      </c>
      <c r="D114" s="21">
        <f>IF(N108="","",N108)</f>
        <v>21</v>
      </c>
      <c r="E114" s="7" t="str">
        <f t="shared" si="28"/>
        <v>-</v>
      </c>
      <c r="F114" s="42">
        <f>IF(L108="","",L108)</f>
        <v>14</v>
      </c>
      <c r="G114" s="305" t="str">
        <f>IF(I111="","",I111)</f>
        <v/>
      </c>
      <c r="H114" s="20">
        <f>IF(N111="","",N111)</f>
        <v>24</v>
      </c>
      <c r="I114" s="7" t="str">
        <f t="shared" si="30"/>
        <v>-</v>
      </c>
      <c r="J114" s="42">
        <f>IF(L111="","",L111)</f>
        <v>22</v>
      </c>
      <c r="K114" s="305" t="str">
        <f>IF(M111="","",M111)</f>
        <v>-</v>
      </c>
      <c r="L114" s="310"/>
      <c r="M114" s="311"/>
      <c r="N114" s="311"/>
      <c r="O114" s="312"/>
      <c r="P114" s="31">
        <v>23</v>
      </c>
      <c r="Q114" s="7" t="str">
        <f t="shared" si="25"/>
        <v>-</v>
      </c>
      <c r="R114" s="30">
        <v>21</v>
      </c>
      <c r="S114" s="300"/>
      <c r="T114" s="370"/>
      <c r="U114" s="371"/>
      <c r="V114" s="371"/>
      <c r="W114" s="372"/>
      <c r="X114" s="1"/>
      <c r="Y114" s="16">
        <f>COUNTIF(D113:S115,"○")</f>
        <v>3</v>
      </c>
      <c r="Z114" s="15">
        <f>COUNTIF(D113:S115,"×")</f>
        <v>0</v>
      </c>
      <c r="AA114" s="12">
        <f>(IF((D113&gt;F113),1,0))+(IF((D114&gt;F114),1,0))+(IF((D115&gt;F115),1,0))+(IF((H113&gt;J113),1,0))+(IF((H114&gt;J114),1,0))+(IF((H115&gt;J115),1,0))+(IF((L113&gt;N113),1,0))+(IF((L114&gt;N114),1,0))+(IF((L115&gt;N115),1,0))+(IF((P113&gt;R113),1,0))+(IF((P114&gt;R114),1,0))+(IF((P115&gt;R115),1,0))</f>
        <v>6</v>
      </c>
      <c r="AB114" s="5">
        <f>(IF((D113&lt;F113),1,0))+(IF((D114&lt;F114),1,0))+(IF((D115&lt;F115),1,0))+(IF((H113&lt;J113),1,0))+(IF((H114&lt;J114),1,0))+(IF((H115&lt;J115),1,0))+(IF((L113&lt;N113),1,0))+(IF((L114&lt;N114),1,0))+(IF((L115&lt;N115),1,0))+(IF((P113&lt;R113),1,0))+(IF((P114&lt;R114),1,0))+(IF((P115&lt;R115),1,0))</f>
        <v>0</v>
      </c>
      <c r="AC114" s="11">
        <f>AA114-AB114</f>
        <v>6</v>
      </c>
      <c r="AD114" s="15">
        <f>SUM(D113:D115,H113:H115,L113:L115,P113:P115)</f>
        <v>136</v>
      </c>
      <c r="AE114" s="15">
        <f>SUM(F113:F115,J113:J115,N113:N115,R113:R115)</f>
        <v>108</v>
      </c>
      <c r="AF114" s="14">
        <f>AD114-AE114</f>
        <v>28</v>
      </c>
      <c r="AG114" s="70"/>
      <c r="AH114" s="50" t="s">
        <v>208</v>
      </c>
      <c r="AI114" s="51" t="s">
        <v>343</v>
      </c>
      <c r="AJ114" s="21">
        <f>IF(AT108="","",AT108)</f>
        <v>15</v>
      </c>
      <c r="AK114" s="7" t="str">
        <f t="shared" si="29"/>
        <v>-</v>
      </c>
      <c r="AL114" s="42">
        <f>IF(AR108="","",AR108)</f>
        <v>21</v>
      </c>
      <c r="AM114" s="305" t="str">
        <f>IF(AO111="","",AO111)</f>
        <v/>
      </c>
      <c r="AN114" s="20">
        <f>IF(AT111="","",AT111)</f>
        <v>14</v>
      </c>
      <c r="AO114" s="7" t="str">
        <f t="shared" si="31"/>
        <v>-</v>
      </c>
      <c r="AP114" s="42">
        <f>IF(AR111="","",AR111)</f>
        <v>21</v>
      </c>
      <c r="AQ114" s="305" t="str">
        <f>IF(AS111="","",AS111)</f>
        <v>-</v>
      </c>
      <c r="AR114" s="310"/>
      <c r="AS114" s="311"/>
      <c r="AT114" s="311"/>
      <c r="AU114" s="312"/>
      <c r="AV114" s="31">
        <v>11</v>
      </c>
      <c r="AW114" s="7" t="str">
        <f t="shared" si="27"/>
        <v>-</v>
      </c>
      <c r="AX114" s="30">
        <v>21</v>
      </c>
      <c r="AY114" s="300"/>
      <c r="AZ114" s="370"/>
      <c r="BA114" s="371"/>
      <c r="BB114" s="371"/>
      <c r="BC114" s="372"/>
      <c r="BD114" s="1"/>
      <c r="BE114" s="16">
        <f>COUNTIF(AJ113:AY115,"○")</f>
        <v>0</v>
      </c>
      <c r="BF114" s="15">
        <f>COUNTIF(AJ113:AY115,"×")</f>
        <v>3</v>
      </c>
      <c r="BG114" s="12">
        <f>(IF((AJ113&gt;AL113),1,0))+(IF((AJ114&gt;AL114),1,0))+(IF((AJ115&gt;AL115),1,0))+(IF((AN113&gt;AP113),1,0))+(IF((AN114&gt;AP114),1,0))+(IF((AN115&gt;AP115),1,0))+(IF((AR113&gt;AT113),1,0))+(IF((AR114&gt;AT114),1,0))+(IF((AR115&gt;AT115),1,0))+(IF((AV113&gt;AX113),1,0))+(IF((AV114&gt;AX114),1,0))+(IF((AV115&gt;AX115),1,0))</f>
        <v>0</v>
      </c>
      <c r="BH114" s="5">
        <f>(IF((AJ113&lt;AL113),1,0))+(IF((AJ114&lt;AL114),1,0))+(IF((AJ115&lt;AL115),1,0))+(IF((AN113&lt;AP113),1,0))+(IF((AN114&lt;AP114),1,0))+(IF((AN115&lt;AP115),1,0))+(IF((AR113&lt;AT113),1,0))+(IF((AR114&lt;AT114),1,0))+(IF((AR115&lt;AT115),1,0))+(IF((AV113&lt;AX113),1,0))+(IF((AV114&lt;AX114),1,0))+(IF((AV115&lt;AX115),1,0))</f>
        <v>6</v>
      </c>
      <c r="BI114" s="11">
        <f>BG114-BH114</f>
        <v>-6</v>
      </c>
      <c r="BJ114" s="15">
        <f>SUM(AJ113:AJ115,AN113:AN115,AR113:AR115,AV113:AV115)</f>
        <v>80</v>
      </c>
      <c r="BK114" s="15">
        <f>SUM(AL113:AL115,AP113:AP115,AT113:AT115,AX113:AX115)</f>
        <v>126</v>
      </c>
      <c r="BL114" s="14">
        <f>BJ114-BK114</f>
        <v>-46</v>
      </c>
      <c r="BM114" s="70"/>
    </row>
    <row r="115" spans="1:65" ht="9.9499999999999993" customHeight="1" x14ac:dyDescent="0.15">
      <c r="B115" s="54"/>
      <c r="C115" s="55" t="s">
        <v>48</v>
      </c>
      <c r="D115" s="29" t="str">
        <f>IF(N109="","",N109)</f>
        <v/>
      </c>
      <c r="E115" s="28" t="str">
        <f t="shared" si="28"/>
        <v/>
      </c>
      <c r="F115" s="26" t="str">
        <f>IF(L109="","",L109)</f>
        <v/>
      </c>
      <c r="G115" s="306" t="str">
        <f>IF(I112="","",I112)</f>
        <v/>
      </c>
      <c r="H115" s="27" t="str">
        <f>IF(N112="","",N112)</f>
        <v/>
      </c>
      <c r="I115" s="7" t="str">
        <f t="shared" si="30"/>
        <v/>
      </c>
      <c r="J115" s="26" t="str">
        <f>IF(L112="","",L112)</f>
        <v/>
      </c>
      <c r="K115" s="306" t="str">
        <f>IF(M112="","",M112)</f>
        <v/>
      </c>
      <c r="L115" s="313"/>
      <c r="M115" s="314"/>
      <c r="N115" s="314"/>
      <c r="O115" s="315"/>
      <c r="P115" s="25"/>
      <c r="Q115" s="7" t="str">
        <f t="shared" si="25"/>
        <v/>
      </c>
      <c r="R115" s="24"/>
      <c r="S115" s="303"/>
      <c r="T115" s="87">
        <f>Y114</f>
        <v>3</v>
      </c>
      <c r="U115" s="2" t="s">
        <v>2</v>
      </c>
      <c r="V115" s="88">
        <f>Z114</f>
        <v>0</v>
      </c>
      <c r="W115" s="6" t="s">
        <v>1</v>
      </c>
      <c r="X115" s="1"/>
      <c r="Y115" s="16"/>
      <c r="Z115" s="15"/>
      <c r="AA115" s="16"/>
      <c r="AB115" s="15"/>
      <c r="AC115" s="14"/>
      <c r="AD115" s="15"/>
      <c r="AE115" s="15"/>
      <c r="AF115" s="14"/>
      <c r="AG115" s="74"/>
      <c r="AH115" s="54"/>
      <c r="AI115" s="73" t="s">
        <v>49</v>
      </c>
      <c r="AJ115" s="29" t="str">
        <f>IF(AT109="","",AT109)</f>
        <v/>
      </c>
      <c r="AK115" s="28" t="str">
        <f t="shared" si="29"/>
        <v/>
      </c>
      <c r="AL115" s="26" t="str">
        <f>IF(AR109="","",AR109)</f>
        <v/>
      </c>
      <c r="AM115" s="306" t="str">
        <f>IF(AO112="","",AO112)</f>
        <v/>
      </c>
      <c r="AN115" s="27" t="str">
        <f>IF(AT112="","",AT112)</f>
        <v/>
      </c>
      <c r="AO115" s="7" t="str">
        <f t="shared" si="31"/>
        <v/>
      </c>
      <c r="AP115" s="26" t="str">
        <f>IF(AR112="","",AR112)</f>
        <v/>
      </c>
      <c r="AQ115" s="306" t="str">
        <f>IF(AS112="","",AS112)</f>
        <v/>
      </c>
      <c r="AR115" s="313"/>
      <c r="AS115" s="314"/>
      <c r="AT115" s="314"/>
      <c r="AU115" s="315"/>
      <c r="AV115" s="25"/>
      <c r="AW115" s="7" t="str">
        <f t="shared" si="27"/>
        <v/>
      </c>
      <c r="AX115" s="24"/>
      <c r="AY115" s="303"/>
      <c r="AZ115" s="87">
        <f>BE114</f>
        <v>0</v>
      </c>
      <c r="BA115" s="2" t="s">
        <v>2</v>
      </c>
      <c r="BB115" s="88">
        <f>BF114</f>
        <v>3</v>
      </c>
      <c r="BC115" s="6" t="s">
        <v>1</v>
      </c>
      <c r="BD115" s="1"/>
      <c r="BE115" s="16"/>
      <c r="BF115" s="15"/>
      <c r="BG115" s="16"/>
      <c r="BH115" s="15"/>
      <c r="BI115" s="14"/>
      <c r="BJ115" s="15"/>
      <c r="BK115" s="15"/>
      <c r="BL115" s="14"/>
      <c r="BM115" s="74"/>
    </row>
    <row r="116" spans="1:65" ht="9.9499999999999993" customHeight="1" x14ac:dyDescent="0.15">
      <c r="B116" s="69" t="s">
        <v>259</v>
      </c>
      <c r="C116" s="51" t="s">
        <v>44</v>
      </c>
      <c r="D116" s="21">
        <f>IF(R107="","",R107)</f>
        <v>12</v>
      </c>
      <c r="E116" s="7" t="str">
        <f t="shared" si="28"/>
        <v>-</v>
      </c>
      <c r="F116" s="42">
        <f>IF(P107="","",P107)</f>
        <v>21</v>
      </c>
      <c r="G116" s="304" t="str">
        <f>IF(S107="","",IF(S107="○","×",IF(S107="×","○")))</f>
        <v>○</v>
      </c>
      <c r="H116" s="20">
        <f>IF(R110="","",R110)</f>
        <v>21</v>
      </c>
      <c r="I116" s="23" t="str">
        <f t="shared" si="30"/>
        <v>-</v>
      </c>
      <c r="J116" s="42">
        <f>IF(P110="","",P110)</f>
        <v>15</v>
      </c>
      <c r="K116" s="304" t="str">
        <f>IF(S110="","",IF(S110="○","×",IF(S110="×","○")))</f>
        <v>×</v>
      </c>
      <c r="L116" s="22">
        <f>IF(R113="","",R113)</f>
        <v>24</v>
      </c>
      <c r="M116" s="7" t="str">
        <f>IF(L116="","","-")</f>
        <v>-</v>
      </c>
      <c r="N116" s="41">
        <f>IF(P113="","",P113)</f>
        <v>26</v>
      </c>
      <c r="O116" s="304" t="str">
        <f>IF(S113="","",IF(S113="○","×",IF(S113="×","○")))</f>
        <v>×</v>
      </c>
      <c r="P116" s="307"/>
      <c r="Q116" s="308"/>
      <c r="R116" s="308"/>
      <c r="S116" s="362"/>
      <c r="T116" s="367" t="s">
        <v>384</v>
      </c>
      <c r="U116" s="368"/>
      <c r="V116" s="368"/>
      <c r="W116" s="369"/>
      <c r="X116" s="1"/>
      <c r="Y116" s="39"/>
      <c r="Z116" s="40"/>
      <c r="AA116" s="39"/>
      <c r="AB116" s="40"/>
      <c r="AC116" s="13"/>
      <c r="AD116" s="40"/>
      <c r="AE116" s="40"/>
      <c r="AF116" s="13"/>
      <c r="AG116" s="70"/>
      <c r="AH116" s="48" t="s">
        <v>184</v>
      </c>
      <c r="AI116" s="49" t="s">
        <v>322</v>
      </c>
      <c r="AJ116" s="21">
        <f>IF(AX107="","",AX107)</f>
        <v>17</v>
      </c>
      <c r="AK116" s="7" t="str">
        <f t="shared" si="29"/>
        <v>-</v>
      </c>
      <c r="AL116" s="42">
        <f>IF(AV107="","",AV107)</f>
        <v>21</v>
      </c>
      <c r="AM116" s="304" t="str">
        <f>IF(AY107="","",IF(AY107="○","×",IF(AY107="×","○")))</f>
        <v>×</v>
      </c>
      <c r="AN116" s="20">
        <f>IF(AX110="","",AX110)</f>
        <v>21</v>
      </c>
      <c r="AO116" s="23" t="str">
        <f t="shared" si="31"/>
        <v>-</v>
      </c>
      <c r="AP116" s="42">
        <f>IF(AV110="","",AV110)</f>
        <v>12</v>
      </c>
      <c r="AQ116" s="304" t="str">
        <f>IF(AY110="","",IF(AY110="○","×",IF(AY110="×","○")))</f>
        <v>×</v>
      </c>
      <c r="AR116" s="22">
        <f>IF(AX113="","",AX113)</f>
        <v>21</v>
      </c>
      <c r="AS116" s="7" t="str">
        <f>IF(AR116="","","-")</f>
        <v>-</v>
      </c>
      <c r="AT116" s="41">
        <f>IF(AV113="","",AV113)</f>
        <v>18</v>
      </c>
      <c r="AU116" s="304" t="str">
        <f>IF(AY113="","",IF(AY113="○","×",IF(AY113="×","○")))</f>
        <v>○</v>
      </c>
      <c r="AV116" s="307"/>
      <c r="AW116" s="308"/>
      <c r="AX116" s="308"/>
      <c r="AY116" s="362"/>
      <c r="AZ116" s="367" t="s">
        <v>384</v>
      </c>
      <c r="BA116" s="368"/>
      <c r="BB116" s="368"/>
      <c r="BC116" s="369"/>
      <c r="BD116" s="1"/>
      <c r="BE116" s="39"/>
      <c r="BF116" s="40"/>
      <c r="BG116" s="39"/>
      <c r="BH116" s="40"/>
      <c r="BI116" s="13"/>
      <c r="BJ116" s="40"/>
      <c r="BK116" s="40"/>
      <c r="BL116" s="13"/>
      <c r="BM116" s="70"/>
    </row>
    <row r="117" spans="1:65" ht="9.9499999999999993" customHeight="1" x14ac:dyDescent="0.15">
      <c r="B117" s="69" t="s">
        <v>370</v>
      </c>
      <c r="C117" s="51" t="s">
        <v>58</v>
      </c>
      <c r="D117" s="21">
        <f>IF(R108="","",R108)</f>
        <v>21</v>
      </c>
      <c r="E117" s="7" t="str">
        <f t="shared" si="28"/>
        <v>-</v>
      </c>
      <c r="F117" s="42">
        <f>IF(P108="","",P108)</f>
        <v>12</v>
      </c>
      <c r="G117" s="305" t="str">
        <f>IF(I114="","",I114)</f>
        <v>-</v>
      </c>
      <c r="H117" s="20">
        <f>IF(R111="","",R111)</f>
        <v>16</v>
      </c>
      <c r="I117" s="7" t="str">
        <f t="shared" si="30"/>
        <v>-</v>
      </c>
      <c r="J117" s="42">
        <f>IF(P111="","",P111)</f>
        <v>21</v>
      </c>
      <c r="K117" s="305" t="str">
        <f>IF(M114="","",M114)</f>
        <v/>
      </c>
      <c r="L117" s="20">
        <f>IF(R114="","",R114)</f>
        <v>21</v>
      </c>
      <c r="M117" s="7" t="str">
        <f>IF(L117="","","-")</f>
        <v>-</v>
      </c>
      <c r="N117" s="42">
        <f>IF(P114="","",P114)</f>
        <v>23</v>
      </c>
      <c r="O117" s="305" t="str">
        <f>IF(Q114="","",Q114)</f>
        <v>-</v>
      </c>
      <c r="P117" s="310"/>
      <c r="Q117" s="311"/>
      <c r="R117" s="311"/>
      <c r="S117" s="363"/>
      <c r="T117" s="370"/>
      <c r="U117" s="371"/>
      <c r="V117" s="371"/>
      <c r="W117" s="372"/>
      <c r="X117" s="1"/>
      <c r="Y117" s="16">
        <f>COUNTIF(D116:S118,"○")</f>
        <v>1</v>
      </c>
      <c r="Z117" s="15">
        <f>COUNTIF(D116:S118,"×")</f>
        <v>2</v>
      </c>
      <c r="AA117" s="12">
        <f>(IF((D116&gt;F116),1,0))+(IF((D117&gt;F117),1,0))+(IF((D118&gt;F118),1,0))+(IF((H116&gt;J116),1,0))+(IF((H117&gt;J117),1,0))+(IF((H118&gt;J118),1,0))+(IF((L116&gt;N116),1,0))+(IF((L117&gt;N117),1,0))+(IF((L118&gt;N118),1,0))+(IF((P116&gt;R116),1,0))+(IF((P117&gt;R117),1,0))+(IF((P118&gt;R118),1,0))</f>
        <v>3</v>
      </c>
      <c r="AB117" s="5">
        <f>(IF((D116&lt;F116),1,0))+(IF((D117&lt;F117),1,0))+(IF((D118&lt;F118),1,0))+(IF((H116&lt;J116),1,0))+(IF((H117&lt;J117),1,0))+(IF((H118&lt;J118),1,0))+(IF((L116&lt;N116),1,0))+(IF((L117&lt;N117),1,0))+(IF((L118&lt;N118),1,0))+(IF((P116&lt;R116),1,0))+(IF((P117&lt;R117),1,0))+(IF((P118&lt;R118),1,0))</f>
        <v>5</v>
      </c>
      <c r="AC117" s="11">
        <f>AA117-AB117</f>
        <v>-2</v>
      </c>
      <c r="AD117" s="15">
        <f>SUM(D116:D118,H116:H118,L116:L118,P116:P118)</f>
        <v>148</v>
      </c>
      <c r="AE117" s="15">
        <f>SUM(F116:F118,J116:J118,N116:N118,R116:R118)</f>
        <v>156</v>
      </c>
      <c r="AF117" s="14">
        <f>AD117-AE117</f>
        <v>-8</v>
      </c>
      <c r="AG117" s="70"/>
      <c r="AH117" s="50" t="s">
        <v>186</v>
      </c>
      <c r="AI117" s="51" t="s">
        <v>322</v>
      </c>
      <c r="AJ117" s="21">
        <f>IF(AX108="","",AX108)</f>
        <v>12</v>
      </c>
      <c r="AK117" s="7" t="str">
        <f t="shared" si="29"/>
        <v>-</v>
      </c>
      <c r="AL117" s="42">
        <f>IF(AV108="","",AV108)</f>
        <v>21</v>
      </c>
      <c r="AM117" s="305" t="str">
        <f>IF(AO114="","",AO114)</f>
        <v>-</v>
      </c>
      <c r="AN117" s="20">
        <f>IF(AX111="","",AX111)</f>
        <v>13</v>
      </c>
      <c r="AO117" s="7" t="str">
        <f t="shared" si="31"/>
        <v>-</v>
      </c>
      <c r="AP117" s="42">
        <f>IF(AV111="","",AV111)</f>
        <v>21</v>
      </c>
      <c r="AQ117" s="305" t="str">
        <f>IF(AS114="","",AS114)</f>
        <v/>
      </c>
      <c r="AR117" s="20">
        <f>IF(AX114="","",AX114)</f>
        <v>21</v>
      </c>
      <c r="AS117" s="7" t="str">
        <f>IF(AR117="","","-")</f>
        <v>-</v>
      </c>
      <c r="AT117" s="42">
        <f>IF(AV114="","",AV114)</f>
        <v>11</v>
      </c>
      <c r="AU117" s="305" t="str">
        <f>IF(AW114="","",AW114)</f>
        <v>-</v>
      </c>
      <c r="AV117" s="310"/>
      <c r="AW117" s="311"/>
      <c r="AX117" s="311"/>
      <c r="AY117" s="363"/>
      <c r="AZ117" s="370"/>
      <c r="BA117" s="371"/>
      <c r="BB117" s="371"/>
      <c r="BC117" s="372"/>
      <c r="BD117" s="1"/>
      <c r="BE117" s="16">
        <f>COUNTIF(AJ116:AY118,"○")</f>
        <v>1</v>
      </c>
      <c r="BF117" s="15">
        <f>COUNTIF(AJ116:AY118,"×")</f>
        <v>2</v>
      </c>
      <c r="BG117" s="12">
        <f>(IF((AJ116&gt;AL116),1,0))+(IF((AJ117&gt;AL117),1,0))+(IF((AJ118&gt;AL118),1,0))+(IF((AN116&gt;AP116),1,0))+(IF((AN117&gt;AP117),1,0))+(IF((AN118&gt;AP118),1,0))+(IF((AR116&gt;AT116),1,0))+(IF((AR117&gt;AT117),1,0))+(IF((AR118&gt;AT118),1,0))+(IF((AV116&gt;AX116),1,0))+(IF((AV117&gt;AX117),1,0))+(IF((AV118&gt;AX118),1,0))</f>
        <v>3</v>
      </c>
      <c r="BH117" s="5">
        <f>(IF((AJ116&lt;AL116),1,0))+(IF((AJ117&lt;AL117),1,0))+(IF((AJ118&lt;AL118),1,0))+(IF((AN116&lt;AP116),1,0))+(IF((AN117&lt;AP117),1,0))+(IF((AN118&lt;AP118),1,0))+(IF((AR116&lt;AT116),1,0))+(IF((AR117&lt;AT117),1,0))+(IF((AR118&lt;AT118),1,0))+(IF((AV116&lt;AX116),1,0))+(IF((AV117&lt;AX117),1,0))+(IF((AV118&lt;AX118),1,0))</f>
        <v>4</v>
      </c>
      <c r="BI117" s="11">
        <f>BG117-BH117</f>
        <v>-1</v>
      </c>
      <c r="BJ117" s="15">
        <f>SUM(AJ116:AJ118,AN116:AN118,AR116:AR118,AV116:AV118)</f>
        <v>117</v>
      </c>
      <c r="BK117" s="15">
        <f>SUM(AL116:AL118,AP116:AP118,AT116:AT118,AX116:AX118)</f>
        <v>125</v>
      </c>
      <c r="BL117" s="14">
        <f>BJ117-BK117</f>
        <v>-8</v>
      </c>
      <c r="BM117" s="70"/>
    </row>
    <row r="118" spans="1:65" ht="9.9499999999999993" customHeight="1" thickBot="1" x14ac:dyDescent="0.2">
      <c r="B118" s="52"/>
      <c r="C118" s="53" t="s">
        <v>302</v>
      </c>
      <c r="D118" s="19">
        <f>IF(R109="","",R109)</f>
        <v>21</v>
      </c>
      <c r="E118" s="17" t="str">
        <f t="shared" si="28"/>
        <v>-</v>
      </c>
      <c r="F118" s="43">
        <f>IF(P109="","",P109)</f>
        <v>17</v>
      </c>
      <c r="G118" s="344" t="str">
        <f>IF(I115="","",I115)</f>
        <v/>
      </c>
      <c r="H118" s="18">
        <f>IF(R112="","",R112)</f>
        <v>12</v>
      </c>
      <c r="I118" s="17" t="str">
        <f t="shared" si="30"/>
        <v>-</v>
      </c>
      <c r="J118" s="43">
        <f>IF(P112="","",P112)</f>
        <v>21</v>
      </c>
      <c r="K118" s="344" t="str">
        <f>IF(M115="","",M115)</f>
        <v/>
      </c>
      <c r="L118" s="18" t="str">
        <f>IF(R115="","",R115)</f>
        <v/>
      </c>
      <c r="M118" s="17" t="str">
        <f>IF(L118="","","-")</f>
        <v/>
      </c>
      <c r="N118" s="43" t="str">
        <f>IF(P115="","",P115)</f>
        <v/>
      </c>
      <c r="O118" s="344" t="str">
        <f>IF(Q115="","",Q115)</f>
        <v/>
      </c>
      <c r="P118" s="364"/>
      <c r="Q118" s="365"/>
      <c r="R118" s="365"/>
      <c r="S118" s="366"/>
      <c r="T118" s="89">
        <f>Y117</f>
        <v>1</v>
      </c>
      <c r="U118" s="4" t="s">
        <v>2</v>
      </c>
      <c r="V118" s="90">
        <f>Z117</f>
        <v>2</v>
      </c>
      <c r="W118" s="3" t="s">
        <v>1</v>
      </c>
      <c r="X118" s="1"/>
      <c r="Y118" s="10"/>
      <c r="Z118" s="9"/>
      <c r="AA118" s="10"/>
      <c r="AB118" s="9"/>
      <c r="AC118" s="8"/>
      <c r="AD118" s="9"/>
      <c r="AE118" s="9"/>
      <c r="AF118" s="8"/>
      <c r="AG118" s="74"/>
      <c r="AH118" s="52"/>
      <c r="AI118" s="53" t="s">
        <v>48</v>
      </c>
      <c r="AJ118" s="19" t="str">
        <f>IF(AX109="","",AX109)</f>
        <v/>
      </c>
      <c r="AK118" s="17" t="str">
        <f t="shared" si="29"/>
        <v/>
      </c>
      <c r="AL118" s="43" t="str">
        <f>IF(AV109="","",AV109)</f>
        <v/>
      </c>
      <c r="AM118" s="344" t="str">
        <f>IF(AO115="","",AO115)</f>
        <v/>
      </c>
      <c r="AN118" s="18">
        <f>IF(AX112="","",AX112)</f>
        <v>12</v>
      </c>
      <c r="AO118" s="17" t="str">
        <f t="shared" si="31"/>
        <v>-</v>
      </c>
      <c r="AP118" s="43">
        <f>IF(AV112="","",AV112)</f>
        <v>21</v>
      </c>
      <c r="AQ118" s="344" t="str">
        <f>IF(AS115="","",AS115)</f>
        <v/>
      </c>
      <c r="AR118" s="18" t="str">
        <f>IF(AX115="","",AX115)</f>
        <v/>
      </c>
      <c r="AS118" s="17" t="str">
        <f>IF(AR118="","","-")</f>
        <v/>
      </c>
      <c r="AT118" s="43" t="str">
        <f>IF(AV115="","",AV115)</f>
        <v/>
      </c>
      <c r="AU118" s="344" t="str">
        <f>IF(AW115="","",AW115)</f>
        <v/>
      </c>
      <c r="AV118" s="364"/>
      <c r="AW118" s="365"/>
      <c r="AX118" s="365"/>
      <c r="AY118" s="366"/>
      <c r="AZ118" s="89">
        <f>BE117</f>
        <v>1</v>
      </c>
      <c r="BA118" s="4" t="s">
        <v>2</v>
      </c>
      <c r="BB118" s="90">
        <f>BF117</f>
        <v>2</v>
      </c>
      <c r="BC118" s="3" t="s">
        <v>1</v>
      </c>
      <c r="BD118" s="1"/>
      <c r="BE118" s="10"/>
      <c r="BF118" s="9"/>
      <c r="BG118" s="10"/>
      <c r="BH118" s="9"/>
      <c r="BI118" s="8"/>
      <c r="BJ118" s="9"/>
      <c r="BK118" s="9"/>
      <c r="BL118" s="8"/>
      <c r="BM118" s="74"/>
    </row>
    <row r="119" spans="1:65" ht="38.25" customHeight="1" thickBot="1" x14ac:dyDescent="0.2">
      <c r="A119" s="63"/>
      <c r="B119" s="59"/>
      <c r="C119" s="77"/>
      <c r="D119" s="287"/>
      <c r="E119" s="79"/>
      <c r="F119" s="287"/>
      <c r="G119" s="287"/>
      <c r="H119" s="287"/>
      <c r="I119" s="79"/>
      <c r="J119" s="287"/>
      <c r="K119" s="287"/>
      <c r="L119" s="287"/>
      <c r="M119" s="79"/>
      <c r="N119" s="287"/>
      <c r="O119" s="287"/>
      <c r="P119" s="287"/>
      <c r="Q119" s="79"/>
      <c r="R119" s="287"/>
      <c r="S119" s="287"/>
      <c r="T119" s="389"/>
      <c r="U119" s="389"/>
      <c r="V119" s="389"/>
      <c r="W119" s="389"/>
      <c r="X119" s="80"/>
      <c r="Y119" s="86"/>
      <c r="Z119" s="86"/>
      <c r="AA119" s="86"/>
      <c r="AB119" s="86"/>
      <c r="AC119" s="86"/>
      <c r="AD119" s="86"/>
      <c r="AE119" s="86"/>
      <c r="AF119" s="86"/>
      <c r="AG119" s="86"/>
    </row>
    <row r="120" spans="1:65" ht="9.75" customHeight="1" x14ac:dyDescent="0.15">
      <c r="A120" s="81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</row>
    <row r="121" spans="1:65" ht="12" customHeight="1" thickBot="1" x14ac:dyDescent="0.2">
      <c r="B121" s="184" t="s">
        <v>216</v>
      </c>
      <c r="C121" s="185" t="s">
        <v>330</v>
      </c>
      <c r="D121" s="431" t="s">
        <v>30</v>
      </c>
      <c r="E121" s="432"/>
      <c r="F121" s="432"/>
      <c r="G121" s="433"/>
      <c r="H121" s="64"/>
      <c r="I121" s="59"/>
      <c r="J121" s="59"/>
      <c r="K121" s="44"/>
      <c r="L121" s="44"/>
      <c r="M121" s="59"/>
      <c r="N121" s="56"/>
      <c r="O121" s="56"/>
      <c r="P121" s="56"/>
      <c r="Q121" s="56"/>
      <c r="R121" s="56"/>
      <c r="S121" s="57"/>
      <c r="T121" s="434" t="s">
        <v>12</v>
      </c>
      <c r="U121" s="434"/>
      <c r="V121" s="434"/>
      <c r="W121" s="434"/>
      <c r="X121" s="434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</row>
    <row r="122" spans="1:65" ht="12" customHeight="1" thickTop="1" thickBot="1" x14ac:dyDescent="0.2">
      <c r="B122" s="186" t="s">
        <v>218</v>
      </c>
      <c r="C122" s="187" t="s">
        <v>330</v>
      </c>
      <c r="D122" s="405"/>
      <c r="E122" s="406"/>
      <c r="F122" s="406"/>
      <c r="G122" s="407"/>
      <c r="H122" s="203"/>
      <c r="I122" s="204">
        <v>21</v>
      </c>
      <c r="J122" s="205">
        <v>21</v>
      </c>
      <c r="K122" s="59"/>
      <c r="L122" s="59"/>
      <c r="M122" s="59"/>
      <c r="N122" s="56"/>
      <c r="O122" s="56"/>
      <c r="P122" s="56"/>
      <c r="Q122" s="56"/>
      <c r="R122" s="56"/>
      <c r="S122" s="57"/>
      <c r="T122" s="434"/>
      <c r="U122" s="434"/>
      <c r="V122" s="434"/>
      <c r="W122" s="434"/>
      <c r="X122" s="434"/>
      <c r="Y122" s="434"/>
      <c r="Z122" s="434"/>
      <c r="AA122" s="434"/>
      <c r="AB122" s="434"/>
      <c r="AC122" s="434"/>
      <c r="AD122" s="434"/>
      <c r="AE122" s="434"/>
      <c r="AF122" s="434"/>
      <c r="AG122" s="434"/>
      <c r="AH122" s="434"/>
      <c r="AI122" s="423"/>
      <c r="AJ122" s="423"/>
      <c r="AK122" s="423"/>
      <c r="AL122" s="423"/>
      <c r="AM122" s="423"/>
      <c r="AN122" s="423"/>
      <c r="AO122" s="423"/>
      <c r="AP122" s="423"/>
      <c r="AQ122" s="423"/>
      <c r="AR122" s="423"/>
      <c r="AS122" s="423"/>
      <c r="AT122" s="423"/>
      <c r="AU122" s="423"/>
      <c r="AV122" s="423"/>
      <c r="AW122" s="423"/>
      <c r="AX122" s="423"/>
    </row>
    <row r="123" spans="1:65" ht="12" customHeight="1" thickTop="1" x14ac:dyDescent="0.15">
      <c r="B123" s="131" t="s">
        <v>217</v>
      </c>
      <c r="C123" s="132" t="s">
        <v>329</v>
      </c>
      <c r="D123" s="424" t="s">
        <v>10</v>
      </c>
      <c r="E123" s="425"/>
      <c r="F123" s="425"/>
      <c r="G123" s="426"/>
      <c r="H123" s="100"/>
      <c r="I123" s="101">
        <v>15</v>
      </c>
      <c r="J123" s="102">
        <v>11</v>
      </c>
      <c r="K123" s="206"/>
      <c r="L123" s="206"/>
      <c r="M123" s="207"/>
      <c r="N123" s="59"/>
      <c r="O123" s="59"/>
      <c r="P123" s="59"/>
      <c r="Q123" s="58"/>
      <c r="R123" s="58"/>
      <c r="S123" s="58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23"/>
      <c r="AJ123" s="423"/>
      <c r="AK123" s="423"/>
      <c r="AL123" s="423"/>
      <c r="AM123" s="423"/>
      <c r="AN123" s="423"/>
      <c r="AO123" s="423"/>
      <c r="AP123" s="423"/>
      <c r="AQ123" s="423"/>
      <c r="AR123" s="423"/>
      <c r="AS123" s="423"/>
      <c r="AT123" s="423"/>
      <c r="AU123" s="423"/>
      <c r="AV123" s="423"/>
      <c r="AW123" s="423"/>
      <c r="AX123" s="423"/>
    </row>
    <row r="124" spans="1:65" ht="12" customHeight="1" thickBot="1" x14ac:dyDescent="0.2">
      <c r="B124" s="133" t="s">
        <v>219</v>
      </c>
      <c r="C124" s="134" t="s">
        <v>329</v>
      </c>
      <c r="D124" s="435"/>
      <c r="E124" s="436"/>
      <c r="F124" s="436"/>
      <c r="G124" s="437"/>
      <c r="H124" s="64"/>
      <c r="I124" s="59"/>
      <c r="J124" s="59"/>
      <c r="K124" s="105"/>
      <c r="L124" s="105">
        <v>21</v>
      </c>
      <c r="M124" s="208">
        <v>23</v>
      </c>
      <c r="N124" s="59"/>
      <c r="O124" s="59"/>
      <c r="P124" s="59"/>
      <c r="Q124" s="59"/>
      <c r="R124" s="58"/>
      <c r="S124" s="58"/>
      <c r="T124" s="434"/>
      <c r="U124" s="434"/>
      <c r="V124" s="434"/>
      <c r="W124" s="434"/>
      <c r="X124" s="434"/>
      <c r="Y124" s="434"/>
      <c r="Z124" s="434"/>
      <c r="AA124" s="434"/>
      <c r="AB124" s="434"/>
      <c r="AC124" s="434"/>
      <c r="AD124" s="434"/>
      <c r="AE124" s="434"/>
      <c r="AF124" s="434"/>
      <c r="AG124" s="434"/>
      <c r="AH124" s="434"/>
      <c r="AK124" s="60"/>
    </row>
    <row r="125" spans="1:65" ht="12" customHeight="1" thickTop="1" x14ac:dyDescent="0.15">
      <c r="B125" s="135" t="s">
        <v>246</v>
      </c>
      <c r="C125" s="136" t="s">
        <v>321</v>
      </c>
      <c r="D125" s="405" t="s">
        <v>31</v>
      </c>
      <c r="E125" s="406"/>
      <c r="F125" s="406"/>
      <c r="G125" s="407"/>
      <c r="H125" s="95"/>
      <c r="I125" s="96"/>
      <c r="J125" s="96"/>
      <c r="K125" s="105"/>
      <c r="L125" s="105">
        <v>10</v>
      </c>
      <c r="M125" s="106">
        <v>20</v>
      </c>
      <c r="N125" s="107"/>
      <c r="O125" s="66"/>
      <c r="P125" s="108"/>
      <c r="Q125" s="59"/>
      <c r="R125" s="61"/>
      <c r="S125" s="62"/>
      <c r="T125" s="63"/>
      <c r="U125" s="63"/>
      <c r="V125" s="63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1:65" ht="12" customHeight="1" thickBot="1" x14ac:dyDescent="0.2">
      <c r="B126" s="129" t="s">
        <v>248</v>
      </c>
      <c r="C126" s="130" t="s">
        <v>321</v>
      </c>
      <c r="D126" s="405"/>
      <c r="E126" s="406"/>
      <c r="F126" s="406"/>
      <c r="G126" s="407"/>
      <c r="H126" s="97">
        <v>21</v>
      </c>
      <c r="I126" s="98">
        <v>19</v>
      </c>
      <c r="J126" s="99">
        <v>14</v>
      </c>
      <c r="K126" s="109"/>
      <c r="L126" s="109"/>
      <c r="M126" s="110"/>
      <c r="N126" s="59"/>
      <c r="O126" s="59"/>
      <c r="P126" s="111"/>
      <c r="Q126" s="59"/>
      <c r="R126" s="438"/>
      <c r="S126" s="438"/>
      <c r="T126" s="438"/>
      <c r="U126" s="438"/>
      <c r="V126" s="438"/>
      <c r="W126" s="439"/>
      <c r="X126" s="439"/>
      <c r="Y126" s="45"/>
      <c r="Z126" s="45"/>
      <c r="AA126" s="45"/>
      <c r="AB126" s="45"/>
      <c r="AC126" s="45"/>
      <c r="AD126" s="45"/>
      <c r="AE126" s="45"/>
      <c r="AF126" s="45"/>
      <c r="AG126" s="45"/>
    </row>
    <row r="127" spans="1:65" ht="12" customHeight="1" thickTop="1" thickBot="1" x14ac:dyDescent="0.2">
      <c r="B127" s="137" t="s">
        <v>254</v>
      </c>
      <c r="C127" s="138" t="s">
        <v>97</v>
      </c>
      <c r="D127" s="411" t="s">
        <v>11</v>
      </c>
      <c r="E127" s="412"/>
      <c r="F127" s="412"/>
      <c r="G127" s="413"/>
      <c r="H127" s="200">
        <v>9</v>
      </c>
      <c r="I127" s="201">
        <v>21</v>
      </c>
      <c r="J127" s="202">
        <v>21</v>
      </c>
      <c r="K127" s="59"/>
      <c r="L127" s="59"/>
      <c r="M127" s="59"/>
      <c r="N127" s="59"/>
      <c r="O127" s="59"/>
      <c r="P127" s="59"/>
      <c r="Q127" s="64"/>
      <c r="R127" s="429" t="s">
        <v>8</v>
      </c>
      <c r="S127" s="429"/>
      <c r="T127" s="429"/>
      <c r="U127" s="429"/>
      <c r="V127" s="429"/>
      <c r="W127" s="430"/>
      <c r="X127" s="430"/>
      <c r="Y127" s="124"/>
      <c r="Z127" s="124"/>
      <c r="AA127" s="124"/>
      <c r="AB127" s="124"/>
      <c r="AC127" s="124"/>
      <c r="AD127" s="124"/>
      <c r="AE127" s="45"/>
      <c r="AF127" s="45"/>
      <c r="AG127" s="45"/>
    </row>
    <row r="128" spans="1:65" ht="12" customHeight="1" thickTop="1" thickBot="1" x14ac:dyDescent="0.2">
      <c r="B128" s="139" t="s">
        <v>256</v>
      </c>
      <c r="C128" s="140" t="s">
        <v>336</v>
      </c>
      <c r="D128" s="414"/>
      <c r="E128" s="415"/>
      <c r="F128" s="415"/>
      <c r="G128" s="416"/>
      <c r="H128" s="59"/>
      <c r="I128" s="59"/>
      <c r="J128" s="59"/>
      <c r="K128" s="59"/>
      <c r="L128" s="59"/>
      <c r="M128" s="59"/>
      <c r="N128" s="105">
        <v>12</v>
      </c>
      <c r="O128" s="105">
        <v>21</v>
      </c>
      <c r="P128" s="106">
        <v>19</v>
      </c>
      <c r="Q128" s="65"/>
      <c r="R128" s="348" t="str">
        <f>B133</f>
        <v>長尾青空</v>
      </c>
      <c r="S128" s="349"/>
      <c r="T128" s="349"/>
      <c r="U128" s="349"/>
      <c r="V128" s="349"/>
      <c r="W128" s="349"/>
      <c r="X128" s="352" t="str">
        <f>C133</f>
        <v>AYAGAWA</v>
      </c>
      <c r="Y128" s="349"/>
      <c r="Z128" s="349"/>
      <c r="AA128" s="349"/>
      <c r="AB128" s="349"/>
      <c r="AC128" s="349"/>
      <c r="AD128" s="353"/>
      <c r="AF128" s="384"/>
      <c r="AG128" s="384"/>
      <c r="AH128" s="384"/>
      <c r="AI128" s="384"/>
      <c r="AJ128" s="384"/>
      <c r="AK128" s="384"/>
      <c r="AL128" s="384"/>
      <c r="AM128" s="384"/>
      <c r="AN128" s="384"/>
      <c r="AO128" s="384"/>
      <c r="AP128" s="384"/>
      <c r="AQ128" s="384"/>
      <c r="AR128" s="384"/>
      <c r="AS128" s="384"/>
      <c r="AT128" s="384"/>
      <c r="AU128" s="384"/>
      <c r="AV128" s="384"/>
      <c r="AW128" s="384"/>
      <c r="AX128" s="384"/>
      <c r="AY128" s="384"/>
    </row>
    <row r="129" spans="2:64" ht="12" customHeight="1" thickTop="1" x14ac:dyDescent="0.15">
      <c r="B129" s="135" t="s">
        <v>212</v>
      </c>
      <c r="C129" s="136" t="s">
        <v>328</v>
      </c>
      <c r="D129" s="405" t="s">
        <v>32</v>
      </c>
      <c r="E129" s="406"/>
      <c r="F129" s="406"/>
      <c r="G129" s="407"/>
      <c r="H129" s="95"/>
      <c r="I129" s="96"/>
      <c r="J129" s="96"/>
      <c r="K129" s="44"/>
      <c r="L129" s="44"/>
      <c r="M129" s="59"/>
      <c r="N129" s="105">
        <v>21</v>
      </c>
      <c r="O129" s="105">
        <v>14</v>
      </c>
      <c r="P129" s="208">
        <v>21</v>
      </c>
      <c r="Q129" s="222"/>
      <c r="R129" s="350" t="str">
        <f>B134</f>
        <v>宮本花梨</v>
      </c>
      <c r="S129" s="351"/>
      <c r="T129" s="351"/>
      <c r="U129" s="351"/>
      <c r="V129" s="351"/>
      <c r="W129" s="351"/>
      <c r="X129" s="360" t="str">
        <f>C134</f>
        <v>ラビット</v>
      </c>
      <c r="Y129" s="351"/>
      <c r="Z129" s="351"/>
      <c r="AA129" s="351"/>
      <c r="AB129" s="351"/>
      <c r="AC129" s="351"/>
      <c r="AD129" s="361"/>
      <c r="AF129" s="384"/>
      <c r="AG129" s="384"/>
      <c r="AH129" s="384"/>
      <c r="AI129" s="384"/>
      <c r="AJ129" s="384"/>
      <c r="AK129" s="384"/>
      <c r="AL129" s="384"/>
      <c r="AM129" s="384"/>
      <c r="AN129" s="384"/>
      <c r="AO129" s="384"/>
      <c r="AP129" s="384"/>
      <c r="AQ129" s="384"/>
      <c r="AR129" s="384"/>
      <c r="AS129" s="384"/>
      <c r="AT129" s="384"/>
      <c r="AU129" s="384"/>
      <c r="AV129" s="384"/>
      <c r="AW129" s="384"/>
      <c r="AX129" s="384"/>
      <c r="AY129" s="384"/>
    </row>
    <row r="130" spans="2:64" ht="12" customHeight="1" thickBot="1" x14ac:dyDescent="0.2">
      <c r="B130" s="129" t="s">
        <v>214</v>
      </c>
      <c r="C130" s="130" t="s">
        <v>328</v>
      </c>
      <c r="D130" s="405"/>
      <c r="E130" s="406"/>
      <c r="F130" s="406"/>
      <c r="G130" s="407"/>
      <c r="H130" s="97">
        <v>21</v>
      </c>
      <c r="I130" s="98">
        <v>14</v>
      </c>
      <c r="J130" s="99">
        <v>18</v>
      </c>
      <c r="K130" s="95"/>
      <c r="L130" s="96"/>
      <c r="M130" s="96"/>
      <c r="N130" s="56"/>
      <c r="O130" s="56"/>
      <c r="P130" s="219"/>
      <c r="Q130" s="59"/>
      <c r="R130" s="427" t="s">
        <v>7</v>
      </c>
      <c r="S130" s="427"/>
      <c r="T130" s="427"/>
      <c r="U130" s="427"/>
      <c r="V130" s="427"/>
      <c r="W130" s="427"/>
      <c r="X130" s="125"/>
      <c r="Y130" s="67"/>
      <c r="Z130" s="67"/>
      <c r="AA130" s="67"/>
      <c r="AB130" s="67"/>
      <c r="AC130" s="67"/>
      <c r="AD130" s="126"/>
      <c r="AF130" s="385"/>
      <c r="AG130" s="385"/>
      <c r="AH130" s="385"/>
      <c r="AI130" s="385"/>
      <c r="AJ130" s="385"/>
      <c r="AK130" s="385"/>
      <c r="AL130" s="385"/>
      <c r="AM130" s="385"/>
      <c r="AN130" s="385"/>
      <c r="AO130" s="385"/>
      <c r="AP130" s="385"/>
      <c r="AQ130" s="385"/>
      <c r="AR130" s="385"/>
      <c r="AS130" s="385"/>
      <c r="AT130" s="385"/>
      <c r="AU130" s="385"/>
      <c r="AV130" s="385"/>
      <c r="AW130" s="385"/>
      <c r="AX130" s="385"/>
      <c r="AY130" s="385"/>
    </row>
    <row r="131" spans="2:64" ht="12" customHeight="1" thickTop="1" thickBot="1" x14ac:dyDescent="0.2">
      <c r="B131" s="141" t="s">
        <v>261</v>
      </c>
      <c r="C131" s="142" t="s">
        <v>329</v>
      </c>
      <c r="D131" s="411" t="s">
        <v>9</v>
      </c>
      <c r="E131" s="412"/>
      <c r="F131" s="412"/>
      <c r="G131" s="413"/>
      <c r="H131" s="200">
        <v>15</v>
      </c>
      <c r="I131" s="201">
        <v>21</v>
      </c>
      <c r="J131" s="202">
        <v>21</v>
      </c>
      <c r="K131" s="103"/>
      <c r="L131" s="103"/>
      <c r="M131" s="104"/>
      <c r="N131" s="56"/>
      <c r="O131" s="56"/>
      <c r="P131" s="219"/>
      <c r="Q131" s="59"/>
      <c r="R131" s="428" t="str">
        <f>B121</f>
        <v>猪熊良次</v>
      </c>
      <c r="S131" s="387"/>
      <c r="T131" s="387"/>
      <c r="U131" s="387"/>
      <c r="V131" s="387"/>
      <c r="W131" s="387"/>
      <c r="X131" s="386" t="str">
        <f>C121</f>
        <v>チームMOMO</v>
      </c>
      <c r="Y131" s="387"/>
      <c r="Z131" s="387"/>
      <c r="AA131" s="387"/>
      <c r="AB131" s="387"/>
      <c r="AC131" s="387"/>
      <c r="AD131" s="388"/>
      <c r="AF131" s="385"/>
      <c r="AG131" s="385"/>
      <c r="AH131" s="385"/>
      <c r="AI131" s="385"/>
      <c r="AJ131" s="385"/>
      <c r="AK131" s="385"/>
      <c r="AL131" s="385"/>
      <c r="AM131" s="385"/>
      <c r="AN131" s="385"/>
      <c r="AO131" s="385"/>
      <c r="AP131" s="385"/>
      <c r="AQ131" s="385"/>
      <c r="AR131" s="385"/>
      <c r="AS131" s="385"/>
      <c r="AT131" s="385"/>
      <c r="AU131" s="385"/>
      <c r="AV131" s="385"/>
      <c r="AW131" s="385"/>
      <c r="AX131" s="385"/>
      <c r="AY131" s="385"/>
    </row>
    <row r="132" spans="2:64" ht="12" customHeight="1" thickTop="1" thickBot="1" x14ac:dyDescent="0.2">
      <c r="B132" s="143" t="s">
        <v>262</v>
      </c>
      <c r="C132" s="144" t="s">
        <v>329</v>
      </c>
      <c r="D132" s="414"/>
      <c r="E132" s="415"/>
      <c r="F132" s="415"/>
      <c r="G132" s="416"/>
      <c r="H132" s="59"/>
      <c r="I132" s="59"/>
      <c r="J132" s="59"/>
      <c r="K132" s="105"/>
      <c r="L132" s="105">
        <v>11</v>
      </c>
      <c r="M132" s="106">
        <v>14</v>
      </c>
      <c r="N132" s="220"/>
      <c r="O132" s="220"/>
      <c r="P132" s="221"/>
      <c r="Q132" s="59"/>
      <c r="R132" s="350" t="str">
        <f>B122</f>
        <v>井内香奈美</v>
      </c>
      <c r="S132" s="351"/>
      <c r="T132" s="351"/>
      <c r="U132" s="351"/>
      <c r="V132" s="351"/>
      <c r="W132" s="351"/>
      <c r="X132" s="360" t="str">
        <f>C122</f>
        <v>チームMOMO</v>
      </c>
      <c r="Y132" s="351"/>
      <c r="Z132" s="351"/>
      <c r="AA132" s="351"/>
      <c r="AB132" s="351"/>
      <c r="AC132" s="351"/>
      <c r="AD132" s="361"/>
    </row>
    <row r="133" spans="2:64" ht="12" customHeight="1" thickTop="1" thickBot="1" x14ac:dyDescent="0.2">
      <c r="B133" s="188" t="s">
        <v>227</v>
      </c>
      <c r="C133" s="189" t="s">
        <v>40</v>
      </c>
      <c r="D133" s="411" t="s">
        <v>33</v>
      </c>
      <c r="E133" s="412"/>
      <c r="F133" s="412"/>
      <c r="G133" s="413"/>
      <c r="H133" s="95"/>
      <c r="I133" s="96"/>
      <c r="J133" s="96"/>
      <c r="K133" s="105"/>
      <c r="L133" s="105">
        <v>21</v>
      </c>
      <c r="M133" s="208">
        <v>21</v>
      </c>
      <c r="N133" s="56"/>
      <c r="O133" s="56"/>
      <c r="P133" s="56"/>
      <c r="Q133" s="59"/>
      <c r="R133" s="60"/>
      <c r="S133" s="60"/>
      <c r="T133" s="60"/>
      <c r="U133" s="60"/>
      <c r="V133" s="60"/>
      <c r="W133" s="45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2:64" ht="12" customHeight="1" thickTop="1" thickBot="1" x14ac:dyDescent="0.2">
      <c r="B134" s="190" t="s">
        <v>230</v>
      </c>
      <c r="C134" s="191" t="s">
        <v>348</v>
      </c>
      <c r="D134" s="414"/>
      <c r="E134" s="415"/>
      <c r="F134" s="415"/>
      <c r="G134" s="416"/>
      <c r="H134" s="203"/>
      <c r="I134" s="204">
        <v>21</v>
      </c>
      <c r="J134" s="205">
        <v>21</v>
      </c>
      <c r="K134" s="211"/>
      <c r="L134" s="211"/>
      <c r="M134" s="212"/>
      <c r="N134" s="56"/>
      <c r="O134" s="56"/>
      <c r="P134" s="56"/>
      <c r="Q134" s="59"/>
      <c r="R134" s="60"/>
      <c r="S134" s="60"/>
      <c r="T134" s="60"/>
      <c r="U134" s="60"/>
      <c r="V134" s="60"/>
      <c r="W134" s="45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2:64" ht="12" customHeight="1" thickTop="1" x14ac:dyDescent="0.15">
      <c r="B135" s="135" t="s">
        <v>268</v>
      </c>
      <c r="C135" s="136" t="s">
        <v>347</v>
      </c>
      <c r="D135" s="405" t="s">
        <v>29</v>
      </c>
      <c r="E135" s="406"/>
      <c r="F135" s="406"/>
      <c r="G135" s="407"/>
      <c r="H135" s="100"/>
      <c r="I135" s="101">
        <v>18</v>
      </c>
      <c r="J135" s="102">
        <v>15</v>
      </c>
      <c r="K135" s="59"/>
      <c r="L135" s="59"/>
      <c r="M135" s="59"/>
      <c r="N135" s="59"/>
      <c r="O135" s="59"/>
      <c r="P135" s="59"/>
      <c r="Q135" s="58"/>
      <c r="AI135" s="60"/>
    </row>
    <row r="136" spans="2:64" ht="12" customHeight="1" x14ac:dyDescent="0.15">
      <c r="B136" s="145" t="s">
        <v>271</v>
      </c>
      <c r="C136" s="146" t="s">
        <v>272</v>
      </c>
      <c r="D136" s="408"/>
      <c r="E136" s="409"/>
      <c r="F136" s="409"/>
      <c r="G136" s="410"/>
      <c r="H136" s="59"/>
      <c r="I136" s="59"/>
      <c r="J136" s="59"/>
      <c r="K136" s="59"/>
      <c r="L136" s="59"/>
      <c r="M136" s="59"/>
      <c r="N136" s="59"/>
      <c r="O136" s="59"/>
      <c r="P136" s="59"/>
      <c r="Q136" s="58"/>
      <c r="AI136" s="60"/>
    </row>
    <row r="137" spans="2:64" ht="3" customHeight="1" thickBot="1" x14ac:dyDescent="0.2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2:64" ht="9.9499999999999993" customHeight="1" x14ac:dyDescent="0.15">
      <c r="B138" s="355" t="s">
        <v>297</v>
      </c>
      <c r="C138" s="356"/>
      <c r="D138" s="359" t="str">
        <f>B140</f>
        <v>古川裕喜</v>
      </c>
      <c r="E138" s="330"/>
      <c r="F138" s="330"/>
      <c r="G138" s="331"/>
      <c r="H138" s="329" t="str">
        <f>B143</f>
        <v>竹川誠人</v>
      </c>
      <c r="I138" s="330"/>
      <c r="J138" s="330"/>
      <c r="K138" s="331"/>
      <c r="L138" s="329" t="str">
        <f>B146</f>
        <v>猪熊良次</v>
      </c>
      <c r="M138" s="330"/>
      <c r="N138" s="330"/>
      <c r="O138" s="331"/>
      <c r="P138" s="329" t="str">
        <f>B149</f>
        <v>稲葉　新</v>
      </c>
      <c r="Q138" s="330"/>
      <c r="R138" s="330"/>
      <c r="S138" s="332"/>
      <c r="T138" s="333" t="s">
        <v>4</v>
      </c>
      <c r="U138" s="334"/>
      <c r="V138" s="334"/>
      <c r="W138" s="335"/>
      <c r="X138" s="91"/>
      <c r="Y138" s="288" t="s">
        <v>24</v>
      </c>
      <c r="Z138" s="289"/>
      <c r="AA138" s="288" t="s">
        <v>23</v>
      </c>
      <c r="AB138" s="290"/>
      <c r="AC138" s="289"/>
      <c r="AD138" s="291" t="s">
        <v>22</v>
      </c>
      <c r="AE138" s="292"/>
      <c r="AF138" s="293"/>
      <c r="AG138" s="62"/>
      <c r="AH138" s="355" t="s">
        <v>300</v>
      </c>
      <c r="AI138" s="356"/>
      <c r="AJ138" s="359" t="str">
        <f>AH140</f>
        <v>菊地敦史</v>
      </c>
      <c r="AK138" s="330"/>
      <c r="AL138" s="330"/>
      <c r="AM138" s="331"/>
      <c r="AN138" s="329" t="str">
        <f>AH143</f>
        <v>宮本孝亮</v>
      </c>
      <c r="AO138" s="330"/>
      <c r="AP138" s="330"/>
      <c r="AQ138" s="331"/>
      <c r="AR138" s="329" t="str">
        <f>AH146</f>
        <v>酒井順也</v>
      </c>
      <c r="AS138" s="330"/>
      <c r="AT138" s="330"/>
      <c r="AU138" s="331"/>
      <c r="AV138" s="329" t="str">
        <f>AH149</f>
        <v>安藤貴啓</v>
      </c>
      <c r="AW138" s="330"/>
      <c r="AX138" s="330"/>
      <c r="AY138" s="332"/>
      <c r="AZ138" s="333" t="s">
        <v>4</v>
      </c>
      <c r="BA138" s="334"/>
      <c r="BB138" s="334"/>
      <c r="BC138" s="335"/>
      <c r="BD138" s="91"/>
      <c r="BE138" s="288" t="s">
        <v>24</v>
      </c>
      <c r="BF138" s="289"/>
      <c r="BG138" s="288" t="s">
        <v>23</v>
      </c>
      <c r="BH138" s="290"/>
      <c r="BI138" s="289"/>
      <c r="BJ138" s="291" t="s">
        <v>22</v>
      </c>
      <c r="BK138" s="292"/>
      <c r="BL138" s="293"/>
    </row>
    <row r="139" spans="2:64" ht="9.9499999999999993" customHeight="1" thickBot="1" x14ac:dyDescent="0.2">
      <c r="B139" s="381"/>
      <c r="C139" s="382"/>
      <c r="D139" s="354" t="str">
        <f>B141</f>
        <v>田邊文子</v>
      </c>
      <c r="E139" s="323"/>
      <c r="F139" s="323"/>
      <c r="G139" s="324"/>
      <c r="H139" s="322" t="str">
        <f>B144</f>
        <v>鎌倉奈緒美</v>
      </c>
      <c r="I139" s="323"/>
      <c r="J139" s="323"/>
      <c r="K139" s="324"/>
      <c r="L139" s="322" t="str">
        <f>B147</f>
        <v>井内香奈美</v>
      </c>
      <c r="M139" s="323"/>
      <c r="N139" s="323"/>
      <c r="O139" s="324"/>
      <c r="P139" s="322" t="str">
        <f>B150</f>
        <v>西村千咲</v>
      </c>
      <c r="Q139" s="323"/>
      <c r="R139" s="323"/>
      <c r="S139" s="325"/>
      <c r="T139" s="326" t="s">
        <v>3</v>
      </c>
      <c r="U139" s="327"/>
      <c r="V139" s="327"/>
      <c r="W139" s="328"/>
      <c r="X139" s="91"/>
      <c r="Y139" s="92" t="s">
        <v>21</v>
      </c>
      <c r="Z139" s="93" t="s">
        <v>1</v>
      </c>
      <c r="AA139" s="92" t="s">
        <v>25</v>
      </c>
      <c r="AB139" s="93" t="s">
        <v>20</v>
      </c>
      <c r="AC139" s="94" t="s">
        <v>19</v>
      </c>
      <c r="AD139" s="93" t="s">
        <v>25</v>
      </c>
      <c r="AE139" s="93" t="s">
        <v>20</v>
      </c>
      <c r="AF139" s="94" t="s">
        <v>19</v>
      </c>
      <c r="AG139" s="62"/>
      <c r="AH139" s="357"/>
      <c r="AI139" s="358"/>
      <c r="AJ139" s="354" t="str">
        <f>AH141</f>
        <v>菊地華子</v>
      </c>
      <c r="AK139" s="323"/>
      <c r="AL139" s="323"/>
      <c r="AM139" s="324"/>
      <c r="AN139" s="322" t="str">
        <f>AH144</f>
        <v>宮本温子</v>
      </c>
      <c r="AO139" s="323"/>
      <c r="AP139" s="323"/>
      <c r="AQ139" s="324"/>
      <c r="AR139" s="322" t="str">
        <f>AH147</f>
        <v>小笠原理沙</v>
      </c>
      <c r="AS139" s="323"/>
      <c r="AT139" s="323"/>
      <c r="AU139" s="324"/>
      <c r="AV139" s="322" t="str">
        <f>AH150</f>
        <v>田井聖子</v>
      </c>
      <c r="AW139" s="323"/>
      <c r="AX139" s="323"/>
      <c r="AY139" s="325"/>
      <c r="AZ139" s="326" t="s">
        <v>3</v>
      </c>
      <c r="BA139" s="327"/>
      <c r="BB139" s="327"/>
      <c r="BC139" s="328"/>
      <c r="BD139" s="91"/>
      <c r="BE139" s="92" t="s">
        <v>21</v>
      </c>
      <c r="BF139" s="93" t="s">
        <v>1</v>
      </c>
      <c r="BG139" s="92" t="s">
        <v>25</v>
      </c>
      <c r="BH139" s="93" t="s">
        <v>20</v>
      </c>
      <c r="BI139" s="94" t="s">
        <v>19</v>
      </c>
      <c r="BJ139" s="93" t="s">
        <v>25</v>
      </c>
      <c r="BK139" s="93" t="s">
        <v>20</v>
      </c>
      <c r="BL139" s="94" t="s">
        <v>19</v>
      </c>
    </row>
    <row r="140" spans="2:64" ht="9.9499999999999993" customHeight="1" x14ac:dyDescent="0.15">
      <c r="B140" s="69" t="s">
        <v>344</v>
      </c>
      <c r="C140" s="51" t="s">
        <v>38</v>
      </c>
      <c r="D140" s="373"/>
      <c r="E140" s="374"/>
      <c r="F140" s="374"/>
      <c r="G140" s="375"/>
      <c r="H140" s="31">
        <v>16</v>
      </c>
      <c r="I140" s="7" t="str">
        <f>IF(H140="","","-")</f>
        <v>-</v>
      </c>
      <c r="J140" s="30">
        <v>21</v>
      </c>
      <c r="K140" s="294" t="str">
        <f>IF(H140&lt;&gt;"",IF(H140&gt;J140,IF(H141&gt;J141,"○",IF(H142&gt;J142,"○","×")),IF(H141&gt;J141,IF(H142&gt;J142,"○","×"),"×")),"")</f>
        <v>×</v>
      </c>
      <c r="L140" s="31">
        <v>14</v>
      </c>
      <c r="M140" s="33" t="str">
        <f t="shared" ref="M140:M145" si="32">IF(L140="","","-")</f>
        <v>-</v>
      </c>
      <c r="N140" s="35">
        <v>21</v>
      </c>
      <c r="O140" s="294" t="str">
        <f>IF(L140&lt;&gt;"",IF(L140&gt;N140,IF(L141&gt;N141,"○",IF(L142&gt;N142,"○","×")),IF(L141&gt;N141,IF(L142&gt;N142,"○","×"),"×")),"")</f>
        <v>×</v>
      </c>
      <c r="P140" s="34">
        <v>15</v>
      </c>
      <c r="Q140" s="33" t="str">
        <f t="shared" ref="Q140:Q148" si="33">IF(P140="","","-")</f>
        <v>-</v>
      </c>
      <c r="R140" s="30">
        <v>21</v>
      </c>
      <c r="S140" s="299" t="str">
        <f>IF(P140&lt;&gt;"",IF(P140&gt;R140,IF(P141&gt;R141,"○",IF(P142&gt;R142,"○","×")),IF(P141&gt;R141,IF(P142&gt;R142,"○","×"),"×")),"")</f>
        <v>×</v>
      </c>
      <c r="T140" s="378" t="s">
        <v>383</v>
      </c>
      <c r="U140" s="379"/>
      <c r="V140" s="379"/>
      <c r="W140" s="380"/>
      <c r="X140" s="1"/>
      <c r="Y140" s="16"/>
      <c r="Z140" s="15"/>
      <c r="AA140" s="39"/>
      <c r="AB140" s="40"/>
      <c r="AC140" s="13"/>
      <c r="AD140" s="15"/>
      <c r="AE140" s="15"/>
      <c r="AF140" s="14"/>
      <c r="AG140" s="70"/>
      <c r="AH140" s="71" t="s">
        <v>212</v>
      </c>
      <c r="AI140" s="72" t="s">
        <v>328</v>
      </c>
      <c r="AJ140" s="373"/>
      <c r="AK140" s="374"/>
      <c r="AL140" s="374"/>
      <c r="AM140" s="375"/>
      <c r="AN140" s="31">
        <v>12</v>
      </c>
      <c r="AO140" s="7" t="str">
        <f>IF(AN140="","","-")</f>
        <v>-</v>
      </c>
      <c r="AP140" s="30">
        <v>21</v>
      </c>
      <c r="AQ140" s="294" t="str">
        <f>IF(AN140&lt;&gt;"",IF(AN140&gt;AP140,IF(AN141&gt;AP141,"○",IF(AN142&gt;AP142,"○","×")),IF(AN141&gt;AP141,IF(AN142&gt;AP142,"○","×"),"×")),"")</f>
        <v>×</v>
      </c>
      <c r="AR140" s="31">
        <v>21</v>
      </c>
      <c r="AS140" s="33" t="str">
        <f t="shared" ref="AS140:AS145" si="34">IF(AR140="","","-")</f>
        <v>-</v>
      </c>
      <c r="AT140" s="35">
        <v>13</v>
      </c>
      <c r="AU140" s="294" t="str">
        <f>IF(AR140&lt;&gt;"",IF(AR140&gt;AT140,IF(AR141&gt;AT141,"○",IF(AR142&gt;AT142,"○","×")),IF(AR141&gt;AT141,IF(AR142&gt;AT142,"○","×"),"×")),"")</f>
        <v>○</v>
      </c>
      <c r="AV140" s="34">
        <v>21</v>
      </c>
      <c r="AW140" s="33" t="str">
        <f t="shared" ref="AW140:AW148" si="35">IF(AV140="","","-")</f>
        <v>-</v>
      </c>
      <c r="AX140" s="30">
        <v>11</v>
      </c>
      <c r="AY140" s="299" t="str">
        <f>IF(AV140&lt;&gt;"",IF(AV140&gt;AX140,IF(AV141&gt;AX141,"○",IF(AV142&gt;AX142,"○","×")),IF(AV141&gt;AX141,IF(AV142&gt;AX142,"○","×"),"×")),"")</f>
        <v>○</v>
      </c>
      <c r="AZ140" s="378" t="s">
        <v>385</v>
      </c>
      <c r="BA140" s="379"/>
      <c r="BB140" s="379"/>
      <c r="BC140" s="380"/>
      <c r="BD140" s="1"/>
      <c r="BE140" s="16"/>
      <c r="BF140" s="15"/>
      <c r="BG140" s="39"/>
      <c r="BH140" s="40"/>
      <c r="BI140" s="13"/>
      <c r="BJ140" s="15"/>
      <c r="BK140" s="15"/>
      <c r="BL140" s="14"/>
    </row>
    <row r="141" spans="2:64" ht="9.9499999999999993" customHeight="1" x14ac:dyDescent="0.15">
      <c r="B141" s="69" t="s">
        <v>345</v>
      </c>
      <c r="C141" s="51" t="s">
        <v>346</v>
      </c>
      <c r="D141" s="376"/>
      <c r="E141" s="311"/>
      <c r="F141" s="311"/>
      <c r="G141" s="312"/>
      <c r="H141" s="31">
        <v>16</v>
      </c>
      <c r="I141" s="7" t="str">
        <f>IF(H141="","","-")</f>
        <v>-</v>
      </c>
      <c r="J141" s="32">
        <v>21</v>
      </c>
      <c r="K141" s="295"/>
      <c r="L141" s="31">
        <v>18</v>
      </c>
      <c r="M141" s="7" t="str">
        <f t="shared" si="32"/>
        <v>-</v>
      </c>
      <c r="N141" s="30">
        <v>21</v>
      </c>
      <c r="O141" s="295"/>
      <c r="P141" s="31">
        <v>10</v>
      </c>
      <c r="Q141" s="7" t="str">
        <f t="shared" si="33"/>
        <v>-</v>
      </c>
      <c r="R141" s="30">
        <v>21</v>
      </c>
      <c r="S141" s="300"/>
      <c r="T141" s="370"/>
      <c r="U141" s="371"/>
      <c r="V141" s="371"/>
      <c r="W141" s="372"/>
      <c r="X141" s="1"/>
      <c r="Y141" s="16">
        <f>COUNTIF(D140:S142,"○")</f>
        <v>0</v>
      </c>
      <c r="Z141" s="15">
        <f>COUNTIF(D140:S142,"×")</f>
        <v>3</v>
      </c>
      <c r="AA141" s="12">
        <f>(IF((D140&gt;F140),1,0))+(IF((D141&gt;F141),1,0))+(IF((D142&gt;F142),1,0))+(IF((H140&gt;J140),1,0))+(IF((H141&gt;J141),1,0))+(IF((H142&gt;J142),1,0))+(IF((L140&gt;N140),1,0))+(IF((L141&gt;N141),1,0))+(IF((L142&gt;N142),1,0))+(IF((P140&gt;R140),1,0))+(IF((P141&gt;R141),1,0))+(IF((P142&gt;R142),1,0))</f>
        <v>0</v>
      </c>
      <c r="AB141" s="5">
        <f>(IF((D140&lt;F140),1,0))+(IF((D141&lt;F141),1,0))+(IF((D142&lt;F142),1,0))+(IF((H140&lt;J140),1,0))+(IF((H141&lt;J141),1,0))+(IF((H142&lt;J142),1,0))+(IF((L140&lt;N140),1,0))+(IF((L141&lt;N141),1,0))+(IF((L142&lt;N142),1,0))+(IF((P140&lt;R140),1,0))+(IF((P141&lt;R141),1,0))+(IF((P142&lt;R142),1,0))</f>
        <v>6</v>
      </c>
      <c r="AC141" s="11">
        <f>AA141-AB141</f>
        <v>-6</v>
      </c>
      <c r="AD141" s="15">
        <f>SUM(D140:D142,H140:H142,L140:L142,P140:P142)</f>
        <v>89</v>
      </c>
      <c r="AE141" s="15">
        <f>SUM(F140:F142,J140:J142,N140:N142,R140:R142)</f>
        <v>126</v>
      </c>
      <c r="AF141" s="14">
        <f>AD141-AE141</f>
        <v>-37</v>
      </c>
      <c r="AG141" s="70"/>
      <c r="AH141" s="69" t="s">
        <v>214</v>
      </c>
      <c r="AI141" s="51" t="s">
        <v>328</v>
      </c>
      <c r="AJ141" s="376"/>
      <c r="AK141" s="311"/>
      <c r="AL141" s="311"/>
      <c r="AM141" s="312"/>
      <c r="AN141" s="31">
        <v>20</v>
      </c>
      <c r="AO141" s="7" t="str">
        <f>IF(AN141="","","-")</f>
        <v>-</v>
      </c>
      <c r="AP141" s="32">
        <v>22</v>
      </c>
      <c r="AQ141" s="295"/>
      <c r="AR141" s="31">
        <v>21</v>
      </c>
      <c r="AS141" s="7" t="str">
        <f t="shared" si="34"/>
        <v>-</v>
      </c>
      <c r="AT141" s="30">
        <v>15</v>
      </c>
      <c r="AU141" s="295"/>
      <c r="AV141" s="31">
        <v>21</v>
      </c>
      <c r="AW141" s="7" t="str">
        <f t="shared" si="35"/>
        <v>-</v>
      </c>
      <c r="AX141" s="30">
        <v>14</v>
      </c>
      <c r="AY141" s="300"/>
      <c r="AZ141" s="370"/>
      <c r="BA141" s="371"/>
      <c r="BB141" s="371"/>
      <c r="BC141" s="372"/>
      <c r="BD141" s="1"/>
      <c r="BE141" s="16">
        <f>COUNTIF(AJ140:AY142,"○")</f>
        <v>2</v>
      </c>
      <c r="BF141" s="15">
        <f>COUNTIF(AJ140:AY142,"×")</f>
        <v>1</v>
      </c>
      <c r="BG141" s="12">
        <f>(IF((AJ140&gt;AL140),1,0))+(IF((AJ141&gt;AL141),1,0))+(IF((AJ142&gt;AL142),1,0))+(IF((AN140&gt;AP140),1,0))+(IF((AN141&gt;AP141),1,0))+(IF((AN142&gt;AP142),1,0))+(IF((AR140&gt;AT140),1,0))+(IF((AR141&gt;AT141),1,0))+(IF((AR142&gt;AT142),1,0))+(IF((AV140&gt;AX140),1,0))+(IF((AV141&gt;AX141),1,0))+(IF((AV142&gt;AX142),1,0))</f>
        <v>4</v>
      </c>
      <c r="BH141" s="5">
        <f>(IF((AJ140&lt;AL140),1,0))+(IF((AJ141&lt;AL141),1,0))+(IF((AJ142&lt;AL142),1,0))+(IF((AN140&lt;AP140),1,0))+(IF((AN141&lt;AP141),1,0))+(IF((AN142&lt;AP142),1,0))+(IF((AR140&lt;AT140),1,0))+(IF((AR141&lt;AT141),1,0))+(IF((AR142&lt;AT142),1,0))+(IF((AV140&lt;AX140),1,0))+(IF((AV141&lt;AX141),1,0))+(IF((AV142&lt;AX142),1,0))</f>
        <v>2</v>
      </c>
      <c r="BI141" s="11">
        <f>BG141-BH141</f>
        <v>2</v>
      </c>
      <c r="BJ141" s="15">
        <f>SUM(AJ140:AJ142,AN140:AN142,AR140:AR142,AV140:AV142)</f>
        <v>116</v>
      </c>
      <c r="BK141" s="15">
        <f>SUM(AL140:AL142,AP140:AP142,AT140:AT142,AX140:AX142)</f>
        <v>96</v>
      </c>
      <c r="BL141" s="14">
        <f>BJ141-BK141</f>
        <v>20</v>
      </c>
    </row>
    <row r="142" spans="2:64" ht="9.9499999999999993" customHeight="1" x14ac:dyDescent="0.15">
      <c r="B142" s="54"/>
      <c r="C142" s="73" t="s">
        <v>49</v>
      </c>
      <c r="D142" s="377"/>
      <c r="E142" s="314"/>
      <c r="F142" s="314"/>
      <c r="G142" s="315"/>
      <c r="H142" s="25"/>
      <c r="I142" s="7" t="str">
        <f>IF(H142="","","-")</f>
        <v/>
      </c>
      <c r="J142" s="24"/>
      <c r="K142" s="296"/>
      <c r="L142" s="25"/>
      <c r="M142" s="28" t="str">
        <f t="shared" si="32"/>
        <v/>
      </c>
      <c r="N142" s="24"/>
      <c r="O142" s="295"/>
      <c r="P142" s="25"/>
      <c r="Q142" s="28" t="str">
        <f t="shared" si="33"/>
        <v/>
      </c>
      <c r="R142" s="24"/>
      <c r="S142" s="300"/>
      <c r="T142" s="87">
        <f>Y141</f>
        <v>0</v>
      </c>
      <c r="U142" s="2" t="s">
        <v>2</v>
      </c>
      <c r="V142" s="88">
        <f>Z141</f>
        <v>3</v>
      </c>
      <c r="W142" s="6" t="s">
        <v>1</v>
      </c>
      <c r="X142" s="1"/>
      <c r="Y142" s="16"/>
      <c r="Z142" s="15"/>
      <c r="AA142" s="16"/>
      <c r="AB142" s="15"/>
      <c r="AC142" s="14"/>
      <c r="AD142" s="15"/>
      <c r="AE142" s="15"/>
      <c r="AF142" s="14"/>
      <c r="AG142" s="74"/>
      <c r="AH142" s="54"/>
      <c r="AI142" s="55" t="s">
        <v>51</v>
      </c>
      <c r="AJ142" s="377"/>
      <c r="AK142" s="314"/>
      <c r="AL142" s="314"/>
      <c r="AM142" s="315"/>
      <c r="AN142" s="25"/>
      <c r="AO142" s="7" t="str">
        <f>IF(AN142="","","-")</f>
        <v/>
      </c>
      <c r="AP142" s="24"/>
      <c r="AQ142" s="296"/>
      <c r="AR142" s="25"/>
      <c r="AS142" s="28" t="str">
        <f t="shared" si="34"/>
        <v/>
      </c>
      <c r="AT142" s="24"/>
      <c r="AU142" s="295"/>
      <c r="AV142" s="25"/>
      <c r="AW142" s="28" t="str">
        <f t="shared" si="35"/>
        <v/>
      </c>
      <c r="AX142" s="24"/>
      <c r="AY142" s="300"/>
      <c r="AZ142" s="87">
        <f>BE141</f>
        <v>2</v>
      </c>
      <c r="BA142" s="2" t="s">
        <v>2</v>
      </c>
      <c r="BB142" s="88">
        <f>BF141</f>
        <v>1</v>
      </c>
      <c r="BC142" s="6" t="s">
        <v>1</v>
      </c>
      <c r="BD142" s="1"/>
      <c r="BE142" s="16"/>
      <c r="BF142" s="15"/>
      <c r="BG142" s="16"/>
      <c r="BH142" s="15"/>
      <c r="BI142" s="14"/>
      <c r="BJ142" s="15"/>
      <c r="BK142" s="15"/>
      <c r="BL142" s="14"/>
    </row>
    <row r="143" spans="2:64" ht="9.9499999999999993" customHeight="1" x14ac:dyDescent="0.15">
      <c r="B143" s="69" t="s">
        <v>268</v>
      </c>
      <c r="C143" s="49" t="s">
        <v>347</v>
      </c>
      <c r="D143" s="21">
        <f>IF(J140="","",J140)</f>
        <v>21</v>
      </c>
      <c r="E143" s="7" t="str">
        <f t="shared" ref="E143:E151" si="36">IF(D143="","","-")</f>
        <v>-</v>
      </c>
      <c r="F143" s="42">
        <f>IF(H140="","",H140)</f>
        <v>16</v>
      </c>
      <c r="G143" s="304" t="str">
        <f>IF(K140="","",IF(K140="○","×",IF(K140="×","○")))</f>
        <v>○</v>
      </c>
      <c r="H143" s="307"/>
      <c r="I143" s="308"/>
      <c r="J143" s="308"/>
      <c r="K143" s="309"/>
      <c r="L143" s="31">
        <v>18</v>
      </c>
      <c r="M143" s="7" t="str">
        <f t="shared" si="32"/>
        <v>-</v>
      </c>
      <c r="N143" s="30">
        <v>21</v>
      </c>
      <c r="O143" s="301" t="str">
        <f>IF(L143&lt;&gt;"",IF(L143&gt;N143,IF(L144&gt;N144,"○",IF(L145&gt;N145,"○","×")),IF(L144&gt;N144,IF(L145&gt;N145,"○","×"),"×")),"")</f>
        <v>×</v>
      </c>
      <c r="P143" s="31">
        <v>21</v>
      </c>
      <c r="Q143" s="7" t="str">
        <f t="shared" si="33"/>
        <v>-</v>
      </c>
      <c r="R143" s="30">
        <v>16</v>
      </c>
      <c r="S143" s="302" t="str">
        <f>IF(P143&lt;&gt;"",IF(P143&gt;R143,IF(P144&gt;R144,"○",IF(P145&gt;R145,"○","×")),IF(P144&gt;R144,IF(P145&gt;R145,"○","×"),"×")),"")</f>
        <v>○</v>
      </c>
      <c r="T143" s="367" t="s">
        <v>386</v>
      </c>
      <c r="U143" s="368"/>
      <c r="V143" s="368"/>
      <c r="W143" s="369"/>
      <c r="X143" s="1"/>
      <c r="Y143" s="39"/>
      <c r="Z143" s="40"/>
      <c r="AA143" s="39"/>
      <c r="AB143" s="40"/>
      <c r="AC143" s="13"/>
      <c r="AD143" s="40"/>
      <c r="AE143" s="40"/>
      <c r="AF143" s="13"/>
      <c r="AG143" s="70"/>
      <c r="AH143" s="69" t="s">
        <v>250</v>
      </c>
      <c r="AI143" s="49" t="s">
        <v>59</v>
      </c>
      <c r="AJ143" s="21">
        <f>IF(AP140="","",AP140)</f>
        <v>21</v>
      </c>
      <c r="AK143" s="7" t="str">
        <f t="shared" ref="AK143:AK151" si="37">IF(AJ143="","","-")</f>
        <v>-</v>
      </c>
      <c r="AL143" s="42">
        <f>IF(AN140="","",AN140)</f>
        <v>12</v>
      </c>
      <c r="AM143" s="304" t="str">
        <f>IF(AQ140="","",IF(AQ140="○","×",IF(AQ140="×","○")))</f>
        <v>○</v>
      </c>
      <c r="AN143" s="307"/>
      <c r="AO143" s="308"/>
      <c r="AP143" s="308"/>
      <c r="AQ143" s="309"/>
      <c r="AR143" s="31">
        <v>21</v>
      </c>
      <c r="AS143" s="7" t="str">
        <f t="shared" si="34"/>
        <v>-</v>
      </c>
      <c r="AT143" s="30">
        <v>12</v>
      </c>
      <c r="AU143" s="301" t="str">
        <f>IF(AR143&lt;&gt;"",IF(AR143&gt;AT143,IF(AR144&gt;AT144,"○",IF(AR145&gt;AT145,"○","×")),IF(AR144&gt;AT144,IF(AR145&gt;AT145,"○","×"),"×")),"")</f>
        <v>○</v>
      </c>
      <c r="AV143" s="31">
        <v>18</v>
      </c>
      <c r="AW143" s="7" t="str">
        <f t="shared" si="35"/>
        <v>-</v>
      </c>
      <c r="AX143" s="30">
        <v>21</v>
      </c>
      <c r="AY143" s="302" t="str">
        <f>IF(AV143&lt;&gt;"",IF(AV143&gt;AX143,IF(AV144&gt;AX144,"○",IF(AV145&gt;AX145,"○","×")),IF(AV144&gt;AX144,IF(AV145&gt;AX145,"○","×"),"×")),"")</f>
        <v>×</v>
      </c>
      <c r="AZ143" s="367" t="s">
        <v>384</v>
      </c>
      <c r="BA143" s="368"/>
      <c r="BB143" s="368"/>
      <c r="BC143" s="369"/>
      <c r="BD143" s="1"/>
      <c r="BE143" s="39"/>
      <c r="BF143" s="40"/>
      <c r="BG143" s="39"/>
      <c r="BH143" s="40"/>
      <c r="BI143" s="13"/>
      <c r="BJ143" s="40"/>
      <c r="BK143" s="40"/>
      <c r="BL143" s="13"/>
    </row>
    <row r="144" spans="2:64" ht="9.9499999999999993" customHeight="1" x14ac:dyDescent="0.15">
      <c r="B144" s="69" t="s">
        <v>271</v>
      </c>
      <c r="C144" s="51" t="s">
        <v>272</v>
      </c>
      <c r="D144" s="21">
        <f>IF(J141="","",J141)</f>
        <v>21</v>
      </c>
      <c r="E144" s="7" t="str">
        <f t="shared" si="36"/>
        <v>-</v>
      </c>
      <c r="F144" s="42">
        <f>IF(H141="","",H141)</f>
        <v>16</v>
      </c>
      <c r="G144" s="305" t="str">
        <f>IF(I141="","",I141)</f>
        <v>-</v>
      </c>
      <c r="H144" s="310"/>
      <c r="I144" s="311"/>
      <c r="J144" s="311"/>
      <c r="K144" s="312"/>
      <c r="L144" s="31">
        <v>12</v>
      </c>
      <c r="M144" s="7" t="str">
        <f t="shared" si="32"/>
        <v>-</v>
      </c>
      <c r="N144" s="30">
        <v>21</v>
      </c>
      <c r="O144" s="295"/>
      <c r="P144" s="31">
        <v>21</v>
      </c>
      <c r="Q144" s="7" t="str">
        <f t="shared" si="33"/>
        <v>-</v>
      </c>
      <c r="R144" s="30">
        <v>15</v>
      </c>
      <c r="S144" s="300"/>
      <c r="T144" s="370"/>
      <c r="U144" s="371"/>
      <c r="V144" s="371"/>
      <c r="W144" s="372"/>
      <c r="X144" s="1"/>
      <c r="Y144" s="16">
        <f>COUNTIF(D143:S145,"○")</f>
        <v>2</v>
      </c>
      <c r="Z144" s="15">
        <f>COUNTIF(D143:S145,"×")</f>
        <v>1</v>
      </c>
      <c r="AA144" s="12">
        <f>(IF((D143&gt;F143),1,0))+(IF((D144&gt;F144),1,0))+(IF((D145&gt;F145),1,0))+(IF((H143&gt;J143),1,0))+(IF((H144&gt;J144),1,0))+(IF((H145&gt;J145),1,0))+(IF((L143&gt;N143),1,0))+(IF((L144&gt;N144),1,0))+(IF((L145&gt;N145),1,0))+(IF((P143&gt;R143),1,0))+(IF((P144&gt;R144),1,0))+(IF((P145&gt;R145),1,0))</f>
        <v>4</v>
      </c>
      <c r="AB144" s="5">
        <f>(IF((D143&lt;F143),1,0))+(IF((D144&lt;F144),1,0))+(IF((D145&lt;F145),1,0))+(IF((H143&lt;J143),1,0))+(IF((H144&lt;J144),1,0))+(IF((H145&lt;J145),1,0))+(IF((L143&lt;N143),1,0))+(IF((L144&lt;N144),1,0))+(IF((L145&lt;N145),1,0))+(IF((P143&lt;R143),1,0))+(IF((P144&lt;R144),1,0))+(IF((P145&lt;R145),1,0))</f>
        <v>2</v>
      </c>
      <c r="AC144" s="11">
        <f>AA144-AB144</f>
        <v>2</v>
      </c>
      <c r="AD144" s="15">
        <f>SUM(D143:D145,H143:H145,L143:L145,P143:P145)</f>
        <v>114</v>
      </c>
      <c r="AE144" s="15">
        <f>SUM(F143:F145,J143:J145,N143:N145,R143:R145)</f>
        <v>105</v>
      </c>
      <c r="AF144" s="14">
        <f>AD144-AE144</f>
        <v>9</v>
      </c>
      <c r="AG144" s="70"/>
      <c r="AH144" s="69" t="s">
        <v>252</v>
      </c>
      <c r="AI144" s="51" t="s">
        <v>59</v>
      </c>
      <c r="AJ144" s="21">
        <f>IF(AP141="","",AP141)</f>
        <v>22</v>
      </c>
      <c r="AK144" s="7" t="str">
        <f t="shared" si="37"/>
        <v>-</v>
      </c>
      <c r="AL144" s="42">
        <f>IF(AN141="","",AN141)</f>
        <v>20</v>
      </c>
      <c r="AM144" s="305" t="str">
        <f>IF(AO141="","",AO141)</f>
        <v>-</v>
      </c>
      <c r="AN144" s="310"/>
      <c r="AO144" s="311"/>
      <c r="AP144" s="311"/>
      <c r="AQ144" s="312"/>
      <c r="AR144" s="31">
        <v>19</v>
      </c>
      <c r="AS144" s="7" t="str">
        <f t="shared" si="34"/>
        <v>-</v>
      </c>
      <c r="AT144" s="30">
        <v>21</v>
      </c>
      <c r="AU144" s="295"/>
      <c r="AV144" s="31">
        <v>19</v>
      </c>
      <c r="AW144" s="7" t="str">
        <f t="shared" si="35"/>
        <v>-</v>
      </c>
      <c r="AX144" s="30">
        <v>21</v>
      </c>
      <c r="AY144" s="300"/>
      <c r="AZ144" s="370"/>
      <c r="BA144" s="371"/>
      <c r="BB144" s="371"/>
      <c r="BC144" s="372"/>
      <c r="BD144" s="1"/>
      <c r="BE144" s="16">
        <f>COUNTIF(AJ143:AY145,"○")</f>
        <v>2</v>
      </c>
      <c r="BF144" s="15">
        <f>COUNTIF(AJ143:AY145,"×")</f>
        <v>1</v>
      </c>
      <c r="BG144" s="12">
        <f>(IF((AJ143&gt;AL143),1,0))+(IF((AJ144&gt;AL144),1,0))+(IF((AJ145&gt;AL145),1,0))+(IF((AN143&gt;AP143),1,0))+(IF((AN144&gt;AP144),1,0))+(IF((AN145&gt;AP145),1,0))+(IF((AR143&gt;AT143),1,0))+(IF((AR144&gt;AT144),1,0))+(IF((AR145&gt;AT145),1,0))+(IF((AV143&gt;AX143),1,0))+(IF((AV144&gt;AX144),1,0))+(IF((AV145&gt;AX145),1,0))</f>
        <v>4</v>
      </c>
      <c r="BH144" s="5">
        <f>(IF((AJ143&lt;AL143),1,0))+(IF((AJ144&lt;AL144),1,0))+(IF((AJ145&lt;AL145),1,0))+(IF((AN143&lt;AP143),1,0))+(IF((AN144&lt;AP144),1,0))+(IF((AN145&lt;AP145),1,0))+(IF((AR143&lt;AT143),1,0))+(IF((AR144&lt;AT144),1,0))+(IF((AR145&lt;AT145),1,0))+(IF((AV143&lt;AX143),1,0))+(IF((AV144&lt;AX144),1,0))+(IF((AV145&lt;AX145),1,0))</f>
        <v>3</v>
      </c>
      <c r="BI144" s="11">
        <f>BG144-BH144</f>
        <v>1</v>
      </c>
      <c r="BJ144" s="15">
        <f>SUM(AJ143:AJ145,AN143:AN145,AR143:AR145,AV143:AV145)</f>
        <v>142</v>
      </c>
      <c r="BK144" s="15">
        <f>SUM(AL143:AL145,AP143:AP145,AT143:AT145,AX143:AX145)</f>
        <v>127</v>
      </c>
      <c r="BL144" s="14">
        <f>BJ144-BK144</f>
        <v>15</v>
      </c>
    </row>
    <row r="145" spans="2:64" ht="9.9499999999999993" customHeight="1" x14ac:dyDescent="0.15">
      <c r="B145" s="54"/>
      <c r="C145" s="55" t="s">
        <v>306</v>
      </c>
      <c r="D145" s="29" t="str">
        <f>IF(J142="","",J142)</f>
        <v/>
      </c>
      <c r="E145" s="7" t="str">
        <f t="shared" si="36"/>
        <v/>
      </c>
      <c r="F145" s="26" t="str">
        <f>IF(H142="","",H142)</f>
        <v/>
      </c>
      <c r="G145" s="306" t="str">
        <f>IF(I142="","",I142)</f>
        <v/>
      </c>
      <c r="H145" s="313"/>
      <c r="I145" s="314"/>
      <c r="J145" s="314"/>
      <c r="K145" s="315"/>
      <c r="L145" s="25"/>
      <c r="M145" s="7" t="str">
        <f t="shared" si="32"/>
        <v/>
      </c>
      <c r="N145" s="24"/>
      <c r="O145" s="296"/>
      <c r="P145" s="25"/>
      <c r="Q145" s="28" t="str">
        <f t="shared" si="33"/>
        <v/>
      </c>
      <c r="R145" s="24"/>
      <c r="S145" s="303"/>
      <c r="T145" s="87">
        <f>Y144</f>
        <v>2</v>
      </c>
      <c r="U145" s="2" t="s">
        <v>2</v>
      </c>
      <c r="V145" s="88">
        <f>Z144</f>
        <v>1</v>
      </c>
      <c r="W145" s="6" t="s">
        <v>1</v>
      </c>
      <c r="X145" s="1"/>
      <c r="Y145" s="10"/>
      <c r="Z145" s="9"/>
      <c r="AA145" s="10"/>
      <c r="AB145" s="9"/>
      <c r="AC145" s="8"/>
      <c r="AD145" s="9"/>
      <c r="AE145" s="9"/>
      <c r="AF145" s="8"/>
      <c r="AG145" s="74"/>
      <c r="AH145" s="54"/>
      <c r="AI145" s="55" t="s">
        <v>54</v>
      </c>
      <c r="AJ145" s="29" t="str">
        <f>IF(AP142="","",AP142)</f>
        <v/>
      </c>
      <c r="AK145" s="7" t="str">
        <f t="shared" si="37"/>
        <v/>
      </c>
      <c r="AL145" s="26" t="str">
        <f>IF(AN142="","",AN142)</f>
        <v/>
      </c>
      <c r="AM145" s="306" t="str">
        <f>IF(AO142="","",AO142)</f>
        <v/>
      </c>
      <c r="AN145" s="313"/>
      <c r="AO145" s="314"/>
      <c r="AP145" s="314"/>
      <c r="AQ145" s="315"/>
      <c r="AR145" s="25">
        <v>22</v>
      </c>
      <c r="AS145" s="7" t="str">
        <f t="shared" si="34"/>
        <v>-</v>
      </c>
      <c r="AT145" s="24">
        <v>20</v>
      </c>
      <c r="AU145" s="296"/>
      <c r="AV145" s="25"/>
      <c r="AW145" s="28" t="str">
        <f t="shared" si="35"/>
        <v/>
      </c>
      <c r="AX145" s="24"/>
      <c r="AY145" s="303"/>
      <c r="AZ145" s="87">
        <f>BE144</f>
        <v>2</v>
      </c>
      <c r="BA145" s="2" t="s">
        <v>2</v>
      </c>
      <c r="BB145" s="88">
        <f>BF144</f>
        <v>1</v>
      </c>
      <c r="BC145" s="6" t="s">
        <v>1</v>
      </c>
      <c r="BD145" s="1"/>
      <c r="BE145" s="10"/>
      <c r="BF145" s="9"/>
      <c r="BG145" s="10"/>
      <c r="BH145" s="9"/>
      <c r="BI145" s="8"/>
      <c r="BJ145" s="9"/>
      <c r="BK145" s="9"/>
      <c r="BL145" s="8"/>
    </row>
    <row r="146" spans="2:64" ht="9.9499999999999993" customHeight="1" x14ac:dyDescent="0.15">
      <c r="B146" s="50" t="s">
        <v>216</v>
      </c>
      <c r="C146" s="51" t="s">
        <v>330</v>
      </c>
      <c r="D146" s="21">
        <f>IF(N140="","",N140)</f>
        <v>21</v>
      </c>
      <c r="E146" s="23" t="str">
        <f t="shared" si="36"/>
        <v>-</v>
      </c>
      <c r="F146" s="42">
        <f>IF(L140="","",L140)</f>
        <v>14</v>
      </c>
      <c r="G146" s="304" t="str">
        <f>IF(O140="","",IF(O140="○","×",IF(O140="×","○")))</f>
        <v>○</v>
      </c>
      <c r="H146" s="20">
        <f>IF(N143="","",N143)</f>
        <v>21</v>
      </c>
      <c r="I146" s="7" t="str">
        <f t="shared" ref="I146:I151" si="38">IF(H146="","","-")</f>
        <v>-</v>
      </c>
      <c r="J146" s="42">
        <f>IF(L143="","",L143)</f>
        <v>18</v>
      </c>
      <c r="K146" s="304" t="str">
        <f>IF(O143="","",IF(O143="○","×",IF(O143="×","○")))</f>
        <v>○</v>
      </c>
      <c r="L146" s="307"/>
      <c r="M146" s="308"/>
      <c r="N146" s="308"/>
      <c r="O146" s="309"/>
      <c r="P146" s="31">
        <v>21</v>
      </c>
      <c r="Q146" s="7" t="str">
        <f t="shared" si="33"/>
        <v>-</v>
      </c>
      <c r="R146" s="30">
        <v>12</v>
      </c>
      <c r="S146" s="300" t="str">
        <f>IF(P146&lt;&gt;"",IF(P146&gt;R146,IF(P147&gt;R147,"○",IF(P148&gt;R148,"○","×")),IF(P147&gt;R147,IF(P148&gt;R148,"○","×"),"×")),"")</f>
        <v>○</v>
      </c>
      <c r="T146" s="367" t="s">
        <v>385</v>
      </c>
      <c r="U146" s="368"/>
      <c r="V146" s="368"/>
      <c r="W146" s="369"/>
      <c r="X146" s="1"/>
      <c r="Y146" s="16"/>
      <c r="Z146" s="15"/>
      <c r="AA146" s="16"/>
      <c r="AB146" s="15"/>
      <c r="AC146" s="14"/>
      <c r="AD146" s="15"/>
      <c r="AE146" s="15"/>
      <c r="AF146" s="14"/>
      <c r="AG146" s="70"/>
      <c r="AH146" s="50" t="s">
        <v>237</v>
      </c>
      <c r="AI146" s="51" t="s">
        <v>238</v>
      </c>
      <c r="AJ146" s="21">
        <f>IF(AT140="","",AT140)</f>
        <v>13</v>
      </c>
      <c r="AK146" s="23" t="str">
        <f t="shared" si="37"/>
        <v>-</v>
      </c>
      <c r="AL146" s="42">
        <f>IF(AR140="","",AR140)</f>
        <v>21</v>
      </c>
      <c r="AM146" s="304" t="str">
        <f>IF(AU140="","",IF(AU140="○","×",IF(AU140="×","○")))</f>
        <v>×</v>
      </c>
      <c r="AN146" s="20">
        <f>IF(AT143="","",AT143)</f>
        <v>12</v>
      </c>
      <c r="AO146" s="7" t="str">
        <f t="shared" ref="AO146:AO151" si="39">IF(AN146="","","-")</f>
        <v>-</v>
      </c>
      <c r="AP146" s="42">
        <f>IF(AR143="","",AR143)</f>
        <v>21</v>
      </c>
      <c r="AQ146" s="304" t="str">
        <f>IF(AU143="","",IF(AU143="○","×",IF(AU143="×","○")))</f>
        <v>×</v>
      </c>
      <c r="AR146" s="307"/>
      <c r="AS146" s="308"/>
      <c r="AT146" s="308"/>
      <c r="AU146" s="309"/>
      <c r="AV146" s="31">
        <v>5</v>
      </c>
      <c r="AW146" s="7" t="str">
        <f t="shared" si="35"/>
        <v>-</v>
      </c>
      <c r="AX146" s="30">
        <v>21</v>
      </c>
      <c r="AY146" s="300" t="str">
        <f>IF(AV146&lt;&gt;"",IF(AV146&gt;AX146,IF(AV147&gt;AX147,"○",IF(AV148&gt;AX148,"○","×")),IF(AV147&gt;AX147,IF(AV148&gt;AX148,"○","×"),"×")),"")</f>
        <v>×</v>
      </c>
      <c r="AZ146" s="367" t="s">
        <v>383</v>
      </c>
      <c r="BA146" s="368"/>
      <c r="BB146" s="368"/>
      <c r="BC146" s="369"/>
      <c r="BD146" s="1"/>
      <c r="BE146" s="16"/>
      <c r="BF146" s="15"/>
      <c r="BG146" s="16"/>
      <c r="BH146" s="15"/>
      <c r="BI146" s="14"/>
      <c r="BJ146" s="15"/>
      <c r="BK146" s="15"/>
      <c r="BL146" s="14"/>
    </row>
    <row r="147" spans="2:64" ht="9.9499999999999993" customHeight="1" x14ac:dyDescent="0.15">
      <c r="B147" s="50" t="s">
        <v>218</v>
      </c>
      <c r="C147" s="51" t="s">
        <v>330</v>
      </c>
      <c r="D147" s="21">
        <f>IF(N141="","",N141)</f>
        <v>21</v>
      </c>
      <c r="E147" s="7" t="str">
        <f t="shared" si="36"/>
        <v>-</v>
      </c>
      <c r="F147" s="42">
        <f>IF(L141="","",L141)</f>
        <v>18</v>
      </c>
      <c r="G147" s="305" t="str">
        <f>IF(I144="","",I144)</f>
        <v/>
      </c>
      <c r="H147" s="20">
        <f>IF(N144="","",N144)</f>
        <v>21</v>
      </c>
      <c r="I147" s="7" t="str">
        <f t="shared" si="38"/>
        <v>-</v>
      </c>
      <c r="J147" s="42">
        <f>IF(L144="","",L144)</f>
        <v>12</v>
      </c>
      <c r="K147" s="305" t="str">
        <f>IF(M144="","",M144)</f>
        <v>-</v>
      </c>
      <c r="L147" s="310"/>
      <c r="M147" s="311"/>
      <c r="N147" s="311"/>
      <c r="O147" s="312"/>
      <c r="P147" s="31">
        <v>18</v>
      </c>
      <c r="Q147" s="7" t="str">
        <f t="shared" si="33"/>
        <v>-</v>
      </c>
      <c r="R147" s="30">
        <v>21</v>
      </c>
      <c r="S147" s="300"/>
      <c r="T147" s="370"/>
      <c r="U147" s="371"/>
      <c r="V147" s="371"/>
      <c r="W147" s="372"/>
      <c r="X147" s="1"/>
      <c r="Y147" s="16">
        <f>COUNTIF(D146:S148,"○")</f>
        <v>3</v>
      </c>
      <c r="Z147" s="15">
        <f>COUNTIF(D146:S148,"×")</f>
        <v>0</v>
      </c>
      <c r="AA147" s="12">
        <f>(IF((D146&gt;F146),1,0))+(IF((D147&gt;F147),1,0))+(IF((D148&gt;F148),1,0))+(IF((H146&gt;J146),1,0))+(IF((H147&gt;J147),1,0))+(IF((H148&gt;J148),1,0))+(IF((L146&gt;N146),1,0))+(IF((L147&gt;N147),1,0))+(IF((L148&gt;N148),1,0))+(IF((P146&gt;R146),1,0))+(IF((P147&gt;R147),1,0))+(IF((P148&gt;R148),1,0))</f>
        <v>6</v>
      </c>
      <c r="AB147" s="5">
        <f>(IF((D146&lt;F146),1,0))+(IF((D147&lt;F147),1,0))+(IF((D148&lt;F148),1,0))+(IF((H146&lt;J146),1,0))+(IF((H147&lt;J147),1,0))+(IF((H148&lt;J148),1,0))+(IF((L146&lt;N146),1,0))+(IF((L147&lt;N147),1,0))+(IF((L148&lt;N148),1,0))+(IF((P146&lt;R146),1,0))+(IF((P147&lt;R147),1,0))+(IF((P148&lt;R148),1,0))</f>
        <v>1</v>
      </c>
      <c r="AC147" s="11">
        <f>AA147-AB147</f>
        <v>5</v>
      </c>
      <c r="AD147" s="15">
        <f>SUM(D146:D148,H146:H148,L146:L148,P146:P148)</f>
        <v>144</v>
      </c>
      <c r="AE147" s="15">
        <f>SUM(F146:F148,J146:J148,N146:N148,R146:R148)</f>
        <v>105</v>
      </c>
      <c r="AF147" s="14">
        <f>AD147-AE147</f>
        <v>39</v>
      </c>
      <c r="AG147" s="70"/>
      <c r="AH147" s="50" t="s">
        <v>240</v>
      </c>
      <c r="AI147" s="51" t="s">
        <v>87</v>
      </c>
      <c r="AJ147" s="21">
        <f>IF(AT141="","",AT141)</f>
        <v>15</v>
      </c>
      <c r="AK147" s="7" t="str">
        <f t="shared" si="37"/>
        <v>-</v>
      </c>
      <c r="AL147" s="42">
        <f>IF(AR141="","",AR141)</f>
        <v>21</v>
      </c>
      <c r="AM147" s="305" t="str">
        <f>IF(AO144="","",AO144)</f>
        <v/>
      </c>
      <c r="AN147" s="20">
        <f>IF(AT144="","",AT144)</f>
        <v>21</v>
      </c>
      <c r="AO147" s="7" t="str">
        <f t="shared" si="39"/>
        <v>-</v>
      </c>
      <c r="AP147" s="42">
        <f>IF(AR144="","",AR144)</f>
        <v>19</v>
      </c>
      <c r="AQ147" s="305" t="str">
        <f>IF(AS144="","",AS144)</f>
        <v>-</v>
      </c>
      <c r="AR147" s="310"/>
      <c r="AS147" s="311"/>
      <c r="AT147" s="311"/>
      <c r="AU147" s="312"/>
      <c r="AV147" s="31">
        <v>11</v>
      </c>
      <c r="AW147" s="7" t="str">
        <f t="shared" si="35"/>
        <v>-</v>
      </c>
      <c r="AX147" s="30">
        <v>21</v>
      </c>
      <c r="AY147" s="300"/>
      <c r="AZ147" s="370"/>
      <c r="BA147" s="371"/>
      <c r="BB147" s="371"/>
      <c r="BC147" s="372"/>
      <c r="BD147" s="1"/>
      <c r="BE147" s="16">
        <f>COUNTIF(AJ146:AY148,"○")</f>
        <v>0</v>
      </c>
      <c r="BF147" s="15">
        <f>COUNTIF(AJ146:AY148,"×")</f>
        <v>3</v>
      </c>
      <c r="BG147" s="12">
        <f>(IF((AJ146&gt;AL146),1,0))+(IF((AJ147&gt;AL147),1,0))+(IF((AJ148&gt;AL148),1,0))+(IF((AN146&gt;AP146),1,0))+(IF((AN147&gt;AP147),1,0))+(IF((AN148&gt;AP148),1,0))+(IF((AR146&gt;AT146),1,0))+(IF((AR147&gt;AT147),1,0))+(IF((AR148&gt;AT148),1,0))+(IF((AV146&gt;AX146),1,0))+(IF((AV147&gt;AX147),1,0))+(IF((AV148&gt;AX148),1,0))</f>
        <v>1</v>
      </c>
      <c r="BH147" s="5">
        <f>(IF((AJ146&lt;AL146),1,0))+(IF((AJ147&lt;AL147),1,0))+(IF((AJ148&lt;AL148),1,0))+(IF((AN146&lt;AP146),1,0))+(IF((AN147&lt;AP147),1,0))+(IF((AN148&lt;AP148),1,0))+(IF((AR146&lt;AT146),1,0))+(IF((AR147&lt;AT147),1,0))+(IF((AR148&lt;AT148),1,0))+(IF((AV146&lt;AX146),1,0))+(IF((AV147&lt;AX147),1,0))+(IF((AV148&lt;AX148),1,0))</f>
        <v>6</v>
      </c>
      <c r="BI147" s="11">
        <f>BG147-BH147</f>
        <v>-5</v>
      </c>
      <c r="BJ147" s="15">
        <f>SUM(AJ146:AJ148,AN146:AN148,AR146:AR148,AV146:AV148)</f>
        <v>97</v>
      </c>
      <c r="BK147" s="15">
        <f>SUM(AL146:AL148,AP146:AP148,AT146:AT148,AX146:AX148)</f>
        <v>146</v>
      </c>
      <c r="BL147" s="14">
        <f>BJ147-BK147</f>
        <v>-49</v>
      </c>
    </row>
    <row r="148" spans="2:64" ht="9.9499999999999993" customHeight="1" x14ac:dyDescent="0.15">
      <c r="B148" s="54"/>
      <c r="C148" s="55" t="s">
        <v>302</v>
      </c>
      <c r="D148" s="29" t="str">
        <f>IF(N142="","",N142)</f>
        <v/>
      </c>
      <c r="E148" s="28" t="str">
        <f t="shared" si="36"/>
        <v/>
      </c>
      <c r="F148" s="26" t="str">
        <f>IF(L142="","",L142)</f>
        <v/>
      </c>
      <c r="G148" s="306" t="str">
        <f>IF(I145="","",I145)</f>
        <v/>
      </c>
      <c r="H148" s="27" t="str">
        <f>IF(N145="","",N145)</f>
        <v/>
      </c>
      <c r="I148" s="7" t="str">
        <f t="shared" si="38"/>
        <v/>
      </c>
      <c r="J148" s="26" t="str">
        <f>IF(L145="","",L145)</f>
        <v/>
      </c>
      <c r="K148" s="306" t="str">
        <f>IF(M145="","",M145)</f>
        <v/>
      </c>
      <c r="L148" s="313"/>
      <c r="M148" s="314"/>
      <c r="N148" s="314"/>
      <c r="O148" s="315"/>
      <c r="P148" s="25">
        <v>21</v>
      </c>
      <c r="Q148" s="7" t="str">
        <f t="shared" si="33"/>
        <v>-</v>
      </c>
      <c r="R148" s="24">
        <v>10</v>
      </c>
      <c r="S148" s="303"/>
      <c r="T148" s="87">
        <f>Y147</f>
        <v>3</v>
      </c>
      <c r="U148" s="2" t="s">
        <v>2</v>
      </c>
      <c r="V148" s="88">
        <f>Z147</f>
        <v>0</v>
      </c>
      <c r="W148" s="6" t="s">
        <v>1</v>
      </c>
      <c r="X148" s="1"/>
      <c r="Y148" s="16"/>
      <c r="Z148" s="15"/>
      <c r="AA148" s="16"/>
      <c r="AB148" s="15"/>
      <c r="AC148" s="14"/>
      <c r="AD148" s="15"/>
      <c r="AE148" s="15"/>
      <c r="AF148" s="14"/>
      <c r="AG148" s="74"/>
      <c r="AH148" s="54"/>
      <c r="AI148" s="73" t="s">
        <v>50</v>
      </c>
      <c r="AJ148" s="29" t="str">
        <f>IF(AT142="","",AT142)</f>
        <v/>
      </c>
      <c r="AK148" s="28" t="str">
        <f t="shared" si="37"/>
        <v/>
      </c>
      <c r="AL148" s="26" t="str">
        <f>IF(AR142="","",AR142)</f>
        <v/>
      </c>
      <c r="AM148" s="306" t="str">
        <f>IF(AO145="","",AO145)</f>
        <v/>
      </c>
      <c r="AN148" s="27">
        <f>IF(AT145="","",AT145)</f>
        <v>20</v>
      </c>
      <c r="AO148" s="7" t="str">
        <f t="shared" si="39"/>
        <v>-</v>
      </c>
      <c r="AP148" s="26">
        <f>IF(AR145="","",AR145)</f>
        <v>22</v>
      </c>
      <c r="AQ148" s="306" t="str">
        <f>IF(AS145="","",AS145)</f>
        <v>-</v>
      </c>
      <c r="AR148" s="313"/>
      <c r="AS148" s="314"/>
      <c r="AT148" s="314"/>
      <c r="AU148" s="315"/>
      <c r="AV148" s="25"/>
      <c r="AW148" s="7" t="str">
        <f t="shared" si="35"/>
        <v/>
      </c>
      <c r="AX148" s="24"/>
      <c r="AY148" s="303"/>
      <c r="AZ148" s="87">
        <f>BE147</f>
        <v>0</v>
      </c>
      <c r="BA148" s="2" t="s">
        <v>2</v>
      </c>
      <c r="BB148" s="88">
        <f>BF147</f>
        <v>3</v>
      </c>
      <c r="BC148" s="6" t="s">
        <v>1</v>
      </c>
      <c r="BD148" s="1"/>
      <c r="BE148" s="16"/>
      <c r="BF148" s="15"/>
      <c r="BG148" s="16"/>
      <c r="BH148" s="15"/>
      <c r="BI148" s="14"/>
      <c r="BJ148" s="15"/>
      <c r="BK148" s="15"/>
      <c r="BL148" s="14"/>
    </row>
    <row r="149" spans="2:64" ht="9.9499999999999993" customHeight="1" x14ac:dyDescent="0.15">
      <c r="B149" s="69" t="s">
        <v>232</v>
      </c>
      <c r="C149" s="51" t="s">
        <v>41</v>
      </c>
      <c r="D149" s="21">
        <f>IF(R140="","",R140)</f>
        <v>21</v>
      </c>
      <c r="E149" s="7" t="str">
        <f t="shared" si="36"/>
        <v>-</v>
      </c>
      <c r="F149" s="42">
        <f>IF(P140="","",P140)</f>
        <v>15</v>
      </c>
      <c r="G149" s="304" t="str">
        <f>IF(S140="","",IF(S140="○","×",IF(S140="×","○")))</f>
        <v>○</v>
      </c>
      <c r="H149" s="20">
        <f>IF(R143="","",R143)</f>
        <v>16</v>
      </c>
      <c r="I149" s="23" t="str">
        <f t="shared" si="38"/>
        <v>-</v>
      </c>
      <c r="J149" s="42">
        <f>IF(P143="","",P143)</f>
        <v>21</v>
      </c>
      <c r="K149" s="304" t="str">
        <f>IF(S143="","",IF(S143="○","×",IF(S143="×","○")))</f>
        <v>×</v>
      </c>
      <c r="L149" s="22">
        <f>IF(R146="","",R146)</f>
        <v>12</v>
      </c>
      <c r="M149" s="7" t="str">
        <f>IF(L149="","","-")</f>
        <v>-</v>
      </c>
      <c r="N149" s="41">
        <f>IF(P146="","",P146)</f>
        <v>21</v>
      </c>
      <c r="O149" s="304" t="str">
        <f>IF(S146="","",IF(S146="○","×",IF(S146="×","○")))</f>
        <v>×</v>
      </c>
      <c r="P149" s="307"/>
      <c r="Q149" s="308"/>
      <c r="R149" s="308"/>
      <c r="S149" s="362"/>
      <c r="T149" s="367" t="s">
        <v>384</v>
      </c>
      <c r="U149" s="368"/>
      <c r="V149" s="368"/>
      <c r="W149" s="369"/>
      <c r="X149" s="1"/>
      <c r="Y149" s="39"/>
      <c r="Z149" s="40"/>
      <c r="AA149" s="39"/>
      <c r="AB149" s="40"/>
      <c r="AC149" s="13"/>
      <c r="AD149" s="40"/>
      <c r="AE149" s="40"/>
      <c r="AF149" s="13"/>
      <c r="AG149" s="70"/>
      <c r="AH149" s="48" t="s">
        <v>217</v>
      </c>
      <c r="AI149" s="49" t="s">
        <v>329</v>
      </c>
      <c r="AJ149" s="21">
        <f>IF(AX140="","",AX140)</f>
        <v>11</v>
      </c>
      <c r="AK149" s="7" t="str">
        <f t="shared" si="37"/>
        <v>-</v>
      </c>
      <c r="AL149" s="42">
        <f>IF(AV140="","",AV140)</f>
        <v>21</v>
      </c>
      <c r="AM149" s="304" t="str">
        <f>IF(AY140="","",IF(AY140="○","×",IF(AY140="×","○")))</f>
        <v>×</v>
      </c>
      <c r="AN149" s="20">
        <f>IF(AX143="","",AX143)</f>
        <v>21</v>
      </c>
      <c r="AO149" s="23" t="str">
        <f t="shared" si="39"/>
        <v>-</v>
      </c>
      <c r="AP149" s="42">
        <f>IF(AV143="","",AV143)</f>
        <v>18</v>
      </c>
      <c r="AQ149" s="304" t="str">
        <f>IF(AY143="","",IF(AY143="○","×",IF(AY143="×","○")))</f>
        <v>○</v>
      </c>
      <c r="AR149" s="22">
        <f>IF(AX146="","",AX146)</f>
        <v>21</v>
      </c>
      <c r="AS149" s="7" t="str">
        <f>IF(AR149="","","-")</f>
        <v>-</v>
      </c>
      <c r="AT149" s="41">
        <f>IF(AV146="","",AV146)</f>
        <v>5</v>
      </c>
      <c r="AU149" s="304" t="str">
        <f>IF(AY146="","",IF(AY146="○","×",IF(AY146="×","○")))</f>
        <v>○</v>
      </c>
      <c r="AV149" s="307"/>
      <c r="AW149" s="308"/>
      <c r="AX149" s="308"/>
      <c r="AY149" s="362"/>
      <c r="AZ149" s="367" t="s">
        <v>386</v>
      </c>
      <c r="BA149" s="368"/>
      <c r="BB149" s="368"/>
      <c r="BC149" s="369"/>
      <c r="BD149" s="1"/>
      <c r="BE149" s="39"/>
      <c r="BF149" s="40"/>
      <c r="BG149" s="39"/>
      <c r="BH149" s="40"/>
      <c r="BI149" s="13"/>
      <c r="BJ149" s="40"/>
      <c r="BK149" s="40"/>
      <c r="BL149" s="13"/>
    </row>
    <row r="150" spans="2:64" ht="9.9499999999999993" customHeight="1" x14ac:dyDescent="0.15">
      <c r="B150" s="69" t="s">
        <v>234</v>
      </c>
      <c r="C150" s="51" t="s">
        <v>235</v>
      </c>
      <c r="D150" s="21">
        <f>IF(R141="","",R141)</f>
        <v>21</v>
      </c>
      <c r="E150" s="7" t="str">
        <f t="shared" si="36"/>
        <v>-</v>
      </c>
      <c r="F150" s="42">
        <f>IF(P141="","",P141)</f>
        <v>10</v>
      </c>
      <c r="G150" s="305" t="str">
        <f>IF(I147="","",I147)</f>
        <v>-</v>
      </c>
      <c r="H150" s="20">
        <f>IF(R144="","",R144)</f>
        <v>15</v>
      </c>
      <c r="I150" s="7" t="str">
        <f t="shared" si="38"/>
        <v>-</v>
      </c>
      <c r="J150" s="42">
        <f>IF(P144="","",P144)</f>
        <v>21</v>
      </c>
      <c r="K150" s="305" t="str">
        <f>IF(M147="","",M147)</f>
        <v/>
      </c>
      <c r="L150" s="20">
        <f>IF(R147="","",R147)</f>
        <v>21</v>
      </c>
      <c r="M150" s="7" t="str">
        <f>IF(L150="","","-")</f>
        <v>-</v>
      </c>
      <c r="N150" s="42">
        <f>IF(P147="","",P147)</f>
        <v>18</v>
      </c>
      <c r="O150" s="305" t="str">
        <f>IF(Q147="","",Q147)</f>
        <v>-</v>
      </c>
      <c r="P150" s="310"/>
      <c r="Q150" s="311"/>
      <c r="R150" s="311"/>
      <c r="S150" s="363"/>
      <c r="T150" s="370"/>
      <c r="U150" s="371"/>
      <c r="V150" s="371"/>
      <c r="W150" s="372"/>
      <c r="X150" s="1"/>
      <c r="Y150" s="16">
        <f>COUNTIF(D149:S151,"○")</f>
        <v>1</v>
      </c>
      <c r="Z150" s="15">
        <f>COUNTIF(D149:S151,"×")</f>
        <v>2</v>
      </c>
      <c r="AA150" s="12">
        <f>(IF((D149&gt;F149),1,0))+(IF((D150&gt;F150),1,0))+(IF((D151&gt;F151),1,0))+(IF((H149&gt;J149),1,0))+(IF((H150&gt;J150),1,0))+(IF((H151&gt;J151),1,0))+(IF((L149&gt;N149),1,0))+(IF((L150&gt;N150),1,0))+(IF((L151&gt;N151),1,0))+(IF((P149&gt;R149),1,0))+(IF((P150&gt;R150),1,0))+(IF((P151&gt;R151),1,0))</f>
        <v>3</v>
      </c>
      <c r="AB150" s="5">
        <f>(IF((D149&lt;F149),1,0))+(IF((D150&lt;F150),1,0))+(IF((D151&lt;F151),1,0))+(IF((H149&lt;J149),1,0))+(IF((H150&lt;J150),1,0))+(IF((H151&lt;J151),1,0))+(IF((L149&lt;N149),1,0))+(IF((L150&lt;N150),1,0))+(IF((L151&lt;N151),1,0))+(IF((P149&lt;R149),1,0))+(IF((P150&lt;R150),1,0))+(IF((P151&lt;R151),1,0))</f>
        <v>4</v>
      </c>
      <c r="AC150" s="11">
        <f>AA150-AB150</f>
        <v>-1</v>
      </c>
      <c r="AD150" s="15">
        <f>SUM(D149:D151,H149:H151,L149:L151,P149:P151)</f>
        <v>116</v>
      </c>
      <c r="AE150" s="15">
        <f>SUM(F149:F151,J149:J151,N149:N151,R149:R151)</f>
        <v>127</v>
      </c>
      <c r="AF150" s="14">
        <f>AD150-AE150</f>
        <v>-11</v>
      </c>
      <c r="AG150" s="70"/>
      <c r="AH150" s="50" t="s">
        <v>219</v>
      </c>
      <c r="AI150" s="51" t="s">
        <v>329</v>
      </c>
      <c r="AJ150" s="21">
        <f>IF(AX141="","",AX141)</f>
        <v>14</v>
      </c>
      <c r="AK150" s="7" t="str">
        <f t="shared" si="37"/>
        <v>-</v>
      </c>
      <c r="AL150" s="42">
        <f>IF(AV141="","",AV141)</f>
        <v>21</v>
      </c>
      <c r="AM150" s="305" t="str">
        <f>IF(AO147="","",AO147)</f>
        <v>-</v>
      </c>
      <c r="AN150" s="20">
        <f>IF(AX144="","",AX144)</f>
        <v>21</v>
      </c>
      <c r="AO150" s="7" t="str">
        <f t="shared" si="39"/>
        <v>-</v>
      </c>
      <c r="AP150" s="42">
        <f>IF(AV144="","",AV144)</f>
        <v>19</v>
      </c>
      <c r="AQ150" s="305" t="str">
        <f>IF(AS147="","",AS147)</f>
        <v/>
      </c>
      <c r="AR150" s="20">
        <f>IF(AX147="","",AX147)</f>
        <v>21</v>
      </c>
      <c r="AS150" s="7" t="str">
        <f>IF(AR150="","","-")</f>
        <v>-</v>
      </c>
      <c r="AT150" s="42">
        <f>IF(AV147="","",AV147)</f>
        <v>11</v>
      </c>
      <c r="AU150" s="305" t="str">
        <f>IF(AW147="","",AW147)</f>
        <v>-</v>
      </c>
      <c r="AV150" s="310"/>
      <c r="AW150" s="311"/>
      <c r="AX150" s="311"/>
      <c r="AY150" s="363"/>
      <c r="AZ150" s="370"/>
      <c r="BA150" s="371"/>
      <c r="BB150" s="371"/>
      <c r="BC150" s="372"/>
      <c r="BD150" s="1"/>
      <c r="BE150" s="16">
        <f>COUNTIF(AJ149:AY151,"○")</f>
        <v>2</v>
      </c>
      <c r="BF150" s="15">
        <f>COUNTIF(AJ149:AY151,"×")</f>
        <v>1</v>
      </c>
      <c r="BG150" s="12">
        <f>(IF((AJ149&gt;AL149),1,0))+(IF((AJ150&gt;AL150),1,0))+(IF((AJ151&gt;AL151),1,0))+(IF((AN149&gt;AP149),1,0))+(IF((AN150&gt;AP150),1,0))+(IF((AN151&gt;AP151),1,0))+(IF((AR149&gt;AT149),1,0))+(IF((AR150&gt;AT150),1,0))+(IF((AR151&gt;AT151),1,0))+(IF((AV149&gt;AX149),1,0))+(IF((AV150&gt;AX150),1,0))+(IF((AV151&gt;AX151),1,0))</f>
        <v>4</v>
      </c>
      <c r="BH150" s="5">
        <f>(IF((AJ149&lt;AL149),1,0))+(IF((AJ150&lt;AL150),1,0))+(IF((AJ151&lt;AL151),1,0))+(IF((AN149&lt;AP149),1,0))+(IF((AN150&lt;AP150),1,0))+(IF((AN151&lt;AP151),1,0))+(IF((AR149&lt;AT149),1,0))+(IF((AR150&lt;AT150),1,0))+(IF((AR151&lt;AT151),1,0))+(IF((AV149&lt;AX149),1,0))+(IF((AV150&lt;AX150),1,0))+(IF((AV151&lt;AX151),1,0))</f>
        <v>2</v>
      </c>
      <c r="BI150" s="11">
        <f>BG150-BH150</f>
        <v>2</v>
      </c>
      <c r="BJ150" s="15">
        <f>SUM(AJ149:AJ151,AN149:AN151,AR149:AR151,AV149:AV151)</f>
        <v>109</v>
      </c>
      <c r="BK150" s="15">
        <f>SUM(AL149:AL151,AP149:AP151,AT149:AT151,AX149:AX151)</f>
        <v>95</v>
      </c>
      <c r="BL150" s="14">
        <f>BJ150-BK150</f>
        <v>14</v>
      </c>
    </row>
    <row r="151" spans="2:64" ht="9.9499999999999993" customHeight="1" thickBot="1" x14ac:dyDescent="0.2">
      <c r="B151" s="52"/>
      <c r="C151" s="53" t="s">
        <v>48</v>
      </c>
      <c r="D151" s="19" t="str">
        <f>IF(R142="","",R142)</f>
        <v/>
      </c>
      <c r="E151" s="17" t="str">
        <f t="shared" si="36"/>
        <v/>
      </c>
      <c r="F151" s="43" t="str">
        <f>IF(P142="","",P142)</f>
        <v/>
      </c>
      <c r="G151" s="344" t="str">
        <f>IF(I148="","",I148)</f>
        <v/>
      </c>
      <c r="H151" s="18" t="str">
        <f>IF(R145="","",R145)</f>
        <v/>
      </c>
      <c r="I151" s="17" t="str">
        <f t="shared" si="38"/>
        <v/>
      </c>
      <c r="J151" s="43" t="str">
        <f>IF(P145="","",P145)</f>
        <v/>
      </c>
      <c r="K151" s="344" t="str">
        <f>IF(M148="","",M148)</f>
        <v/>
      </c>
      <c r="L151" s="18">
        <f>IF(R148="","",R148)</f>
        <v>10</v>
      </c>
      <c r="M151" s="17" t="str">
        <f>IF(L151="","","-")</f>
        <v>-</v>
      </c>
      <c r="N151" s="43">
        <f>IF(P148="","",P148)</f>
        <v>21</v>
      </c>
      <c r="O151" s="344" t="str">
        <f>IF(Q148="","",Q148)</f>
        <v>-</v>
      </c>
      <c r="P151" s="364"/>
      <c r="Q151" s="365"/>
      <c r="R151" s="365"/>
      <c r="S151" s="366"/>
      <c r="T151" s="89">
        <f>Y150</f>
        <v>1</v>
      </c>
      <c r="U151" s="4" t="s">
        <v>2</v>
      </c>
      <c r="V151" s="90">
        <f>Z150</f>
        <v>2</v>
      </c>
      <c r="W151" s="3" t="s">
        <v>1</v>
      </c>
      <c r="X151" s="1"/>
      <c r="Y151" s="10"/>
      <c r="Z151" s="9"/>
      <c r="AA151" s="10"/>
      <c r="AB151" s="9"/>
      <c r="AC151" s="8"/>
      <c r="AD151" s="9"/>
      <c r="AE151" s="9"/>
      <c r="AF151" s="8"/>
      <c r="AG151" s="74"/>
      <c r="AH151" s="52"/>
      <c r="AI151" s="53" t="s">
        <v>306</v>
      </c>
      <c r="AJ151" s="19" t="str">
        <f>IF(AX142="","",AX142)</f>
        <v/>
      </c>
      <c r="AK151" s="17" t="str">
        <f t="shared" si="37"/>
        <v/>
      </c>
      <c r="AL151" s="43" t="str">
        <f>IF(AV142="","",AV142)</f>
        <v/>
      </c>
      <c r="AM151" s="344" t="str">
        <f>IF(AO148="","",AO148)</f>
        <v>-</v>
      </c>
      <c r="AN151" s="18" t="str">
        <f>IF(AX145="","",AX145)</f>
        <v/>
      </c>
      <c r="AO151" s="17" t="str">
        <f t="shared" si="39"/>
        <v/>
      </c>
      <c r="AP151" s="43" t="str">
        <f>IF(AV145="","",AV145)</f>
        <v/>
      </c>
      <c r="AQ151" s="344" t="str">
        <f>IF(AS148="","",AS148)</f>
        <v/>
      </c>
      <c r="AR151" s="18" t="str">
        <f>IF(AX148="","",AX148)</f>
        <v/>
      </c>
      <c r="AS151" s="17" t="str">
        <f>IF(AR151="","","-")</f>
        <v/>
      </c>
      <c r="AT151" s="43" t="str">
        <f>IF(AV148="","",AV148)</f>
        <v/>
      </c>
      <c r="AU151" s="344" t="str">
        <f>IF(AW148="","",AW148)</f>
        <v/>
      </c>
      <c r="AV151" s="364"/>
      <c r="AW151" s="365"/>
      <c r="AX151" s="365"/>
      <c r="AY151" s="366"/>
      <c r="AZ151" s="89">
        <f>BE150</f>
        <v>2</v>
      </c>
      <c r="BA151" s="4" t="s">
        <v>2</v>
      </c>
      <c r="BB151" s="90">
        <f>BF150</f>
        <v>1</v>
      </c>
      <c r="BC151" s="3" t="s">
        <v>1</v>
      </c>
      <c r="BD151" s="1"/>
      <c r="BE151" s="10"/>
      <c r="BF151" s="9"/>
      <c r="BG151" s="10"/>
      <c r="BH151" s="9"/>
      <c r="BI151" s="8"/>
      <c r="BJ151" s="9"/>
      <c r="BK151" s="9"/>
      <c r="BL151" s="8"/>
    </row>
    <row r="152" spans="2:64" ht="3" customHeight="1" thickBot="1" x14ac:dyDescent="0.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68"/>
      <c r="BE152" s="68"/>
      <c r="BF152" s="68"/>
      <c r="BG152" s="68"/>
      <c r="BH152" s="68"/>
      <c r="BI152" s="68"/>
      <c r="BJ152" s="68"/>
      <c r="BK152" s="68"/>
      <c r="BL152" s="68"/>
    </row>
    <row r="153" spans="2:64" ht="9.9499999999999993" customHeight="1" x14ac:dyDescent="0.15">
      <c r="B153" s="355" t="s">
        <v>298</v>
      </c>
      <c r="C153" s="356"/>
      <c r="D153" s="359" t="str">
        <f>B155</f>
        <v>青木雅敬</v>
      </c>
      <c r="E153" s="330"/>
      <c r="F153" s="330"/>
      <c r="G153" s="331"/>
      <c r="H153" s="329" t="str">
        <f>B158</f>
        <v>石垣悠稀</v>
      </c>
      <c r="I153" s="330"/>
      <c r="J153" s="330"/>
      <c r="K153" s="331"/>
      <c r="L153" s="329" t="str">
        <f>B161</f>
        <v>青井博之</v>
      </c>
      <c r="M153" s="330"/>
      <c r="N153" s="330"/>
      <c r="O153" s="331"/>
      <c r="P153" s="329" t="str">
        <f>B164</f>
        <v>石崎　健</v>
      </c>
      <c r="Q153" s="330"/>
      <c r="R153" s="330"/>
      <c r="S153" s="332"/>
      <c r="T153" s="333" t="s">
        <v>4</v>
      </c>
      <c r="U153" s="334"/>
      <c r="V153" s="334"/>
      <c r="W153" s="335"/>
      <c r="X153" s="91"/>
      <c r="Y153" s="288" t="s">
        <v>24</v>
      </c>
      <c r="Z153" s="289"/>
      <c r="AA153" s="288" t="s">
        <v>23</v>
      </c>
      <c r="AB153" s="290"/>
      <c r="AC153" s="289"/>
      <c r="AD153" s="291" t="s">
        <v>22</v>
      </c>
      <c r="AE153" s="292"/>
      <c r="AF153" s="293"/>
      <c r="AG153" s="62"/>
      <c r="AH153" s="355" t="s">
        <v>299</v>
      </c>
      <c r="AI153" s="356"/>
      <c r="AJ153" s="359" t="str">
        <f>AH155</f>
        <v>竹本和正</v>
      </c>
      <c r="AK153" s="330"/>
      <c r="AL153" s="330"/>
      <c r="AM153" s="331"/>
      <c r="AN153" s="329" t="str">
        <f>AH158</f>
        <v>玉島　孝</v>
      </c>
      <c r="AO153" s="330"/>
      <c r="AP153" s="330"/>
      <c r="AQ153" s="331"/>
      <c r="AR153" s="329" t="str">
        <f>AH161</f>
        <v>長尾青空</v>
      </c>
      <c r="AS153" s="330"/>
      <c r="AT153" s="330"/>
      <c r="AU153" s="331"/>
      <c r="AV153" s="329" t="str">
        <f>AH164</f>
        <v>脇太翼</v>
      </c>
      <c r="AW153" s="330"/>
      <c r="AX153" s="330"/>
      <c r="AY153" s="332"/>
      <c r="AZ153" s="333" t="s">
        <v>4</v>
      </c>
      <c r="BA153" s="334"/>
      <c r="BB153" s="334"/>
      <c r="BC153" s="335"/>
      <c r="BD153" s="91"/>
      <c r="BE153" s="288" t="s">
        <v>24</v>
      </c>
      <c r="BF153" s="289"/>
      <c r="BG153" s="288" t="s">
        <v>23</v>
      </c>
      <c r="BH153" s="290"/>
      <c r="BI153" s="289"/>
      <c r="BJ153" s="291" t="s">
        <v>22</v>
      </c>
      <c r="BK153" s="292"/>
      <c r="BL153" s="293"/>
    </row>
    <row r="154" spans="2:64" ht="9.9499999999999993" customHeight="1" thickBot="1" x14ac:dyDescent="0.2">
      <c r="B154" s="381"/>
      <c r="C154" s="382"/>
      <c r="D154" s="354" t="str">
        <f>B156</f>
        <v>加地　希</v>
      </c>
      <c r="E154" s="323"/>
      <c r="F154" s="323"/>
      <c r="G154" s="324"/>
      <c r="H154" s="322" t="str">
        <f>B159</f>
        <v>香川梨那</v>
      </c>
      <c r="I154" s="323"/>
      <c r="J154" s="323"/>
      <c r="K154" s="324"/>
      <c r="L154" s="322" t="str">
        <f>B162</f>
        <v>泉七夕子</v>
      </c>
      <c r="M154" s="323"/>
      <c r="N154" s="323"/>
      <c r="O154" s="324"/>
      <c r="P154" s="322" t="str">
        <f>B165</f>
        <v>合田直子</v>
      </c>
      <c r="Q154" s="323"/>
      <c r="R154" s="323"/>
      <c r="S154" s="325"/>
      <c r="T154" s="326" t="s">
        <v>3</v>
      </c>
      <c r="U154" s="327"/>
      <c r="V154" s="327"/>
      <c r="W154" s="328"/>
      <c r="X154" s="91"/>
      <c r="Y154" s="92" t="s">
        <v>21</v>
      </c>
      <c r="Z154" s="93" t="s">
        <v>1</v>
      </c>
      <c r="AA154" s="92" t="s">
        <v>25</v>
      </c>
      <c r="AB154" s="93" t="s">
        <v>20</v>
      </c>
      <c r="AC154" s="94" t="s">
        <v>19</v>
      </c>
      <c r="AD154" s="93" t="s">
        <v>25</v>
      </c>
      <c r="AE154" s="93" t="s">
        <v>20</v>
      </c>
      <c r="AF154" s="94" t="s">
        <v>19</v>
      </c>
      <c r="AG154" s="62"/>
      <c r="AH154" s="381"/>
      <c r="AI154" s="382"/>
      <c r="AJ154" s="354" t="str">
        <f>AH156</f>
        <v>大石真紀</v>
      </c>
      <c r="AK154" s="323"/>
      <c r="AL154" s="323"/>
      <c r="AM154" s="324"/>
      <c r="AN154" s="322" t="str">
        <f>AH159</f>
        <v>玉島豊美</v>
      </c>
      <c r="AO154" s="323"/>
      <c r="AP154" s="323"/>
      <c r="AQ154" s="324"/>
      <c r="AR154" s="322" t="str">
        <f>AH162</f>
        <v>宮本花梨</v>
      </c>
      <c r="AS154" s="323"/>
      <c r="AT154" s="323"/>
      <c r="AU154" s="324"/>
      <c r="AV154" s="322" t="str">
        <f>AH165</f>
        <v>長原凪沙</v>
      </c>
      <c r="AW154" s="323"/>
      <c r="AX154" s="323"/>
      <c r="AY154" s="325"/>
      <c r="AZ154" s="326" t="s">
        <v>3</v>
      </c>
      <c r="BA154" s="327"/>
      <c r="BB154" s="327"/>
      <c r="BC154" s="328"/>
      <c r="BD154" s="91"/>
      <c r="BE154" s="92" t="s">
        <v>21</v>
      </c>
      <c r="BF154" s="93" t="s">
        <v>1</v>
      </c>
      <c r="BG154" s="92" t="s">
        <v>25</v>
      </c>
      <c r="BH154" s="93" t="s">
        <v>20</v>
      </c>
      <c r="BI154" s="94" t="s">
        <v>19</v>
      </c>
      <c r="BJ154" s="93" t="s">
        <v>25</v>
      </c>
      <c r="BK154" s="93" t="s">
        <v>20</v>
      </c>
      <c r="BL154" s="94" t="s">
        <v>19</v>
      </c>
    </row>
    <row r="155" spans="2:64" ht="9.9499999999999993" customHeight="1" x14ac:dyDescent="0.15">
      <c r="B155" s="69" t="s">
        <v>261</v>
      </c>
      <c r="C155" s="51" t="s">
        <v>329</v>
      </c>
      <c r="D155" s="373"/>
      <c r="E155" s="374"/>
      <c r="F155" s="374"/>
      <c r="G155" s="375"/>
      <c r="H155" s="31">
        <v>21</v>
      </c>
      <c r="I155" s="7" t="str">
        <f>IF(H155="","","-")</f>
        <v>-</v>
      </c>
      <c r="J155" s="30">
        <v>13</v>
      </c>
      <c r="K155" s="294" t="str">
        <f>IF(H155&lt;&gt;"",IF(H155&gt;J155,IF(H156&gt;J156,"○",IF(H157&gt;J157,"○","×")),IF(H156&gt;J156,IF(H157&gt;J157,"○","×"),"×")),"")</f>
        <v>○</v>
      </c>
      <c r="L155" s="31">
        <v>17</v>
      </c>
      <c r="M155" s="33" t="str">
        <f t="shared" ref="M155:M160" si="40">IF(L155="","","-")</f>
        <v>-</v>
      </c>
      <c r="N155" s="35">
        <v>21</v>
      </c>
      <c r="O155" s="294" t="str">
        <f>IF(L155&lt;&gt;"",IF(L155&gt;N155,IF(L156&gt;N156,"○",IF(L157&gt;N157,"○","×")),IF(L156&gt;N156,IF(L157&gt;N157,"○","×"),"×")),"")</f>
        <v>×</v>
      </c>
      <c r="P155" s="34">
        <v>21</v>
      </c>
      <c r="Q155" s="33" t="str">
        <f t="shared" ref="Q155:Q163" si="41">IF(P155="","","-")</f>
        <v>-</v>
      </c>
      <c r="R155" s="30">
        <v>14</v>
      </c>
      <c r="S155" s="299" t="str">
        <f>IF(P155&lt;&gt;"",IF(P155&gt;R155,IF(P156&gt;R156,"○",IF(P157&gt;R157,"○","×")),IF(P156&gt;R156,IF(P157&gt;R157,"○","×"),"×")),"")</f>
        <v>○</v>
      </c>
      <c r="T155" s="378" t="s">
        <v>386</v>
      </c>
      <c r="U155" s="379"/>
      <c r="V155" s="379"/>
      <c r="W155" s="380"/>
      <c r="X155" s="1"/>
      <c r="Y155" s="16"/>
      <c r="Z155" s="15"/>
      <c r="AA155" s="39"/>
      <c r="AB155" s="40"/>
      <c r="AC155" s="13"/>
      <c r="AD155" s="15"/>
      <c r="AE155" s="15"/>
      <c r="AF155" s="14"/>
      <c r="AG155" s="70"/>
      <c r="AH155" s="69" t="s">
        <v>263</v>
      </c>
      <c r="AI155" s="51" t="s">
        <v>264</v>
      </c>
      <c r="AJ155" s="373"/>
      <c r="AK155" s="374"/>
      <c r="AL155" s="374"/>
      <c r="AM155" s="375"/>
      <c r="AN155" s="31">
        <v>21</v>
      </c>
      <c r="AO155" s="7" t="str">
        <f>IF(AN155="","","-")</f>
        <v>-</v>
      </c>
      <c r="AP155" s="30">
        <v>19</v>
      </c>
      <c r="AQ155" s="294" t="str">
        <f>IF(AN155&lt;&gt;"",IF(AN155&gt;AP155,IF(AN156&gt;AP156,"○",IF(AN157&gt;AP157,"○","×")),IF(AN156&gt;AP156,IF(AN157&gt;AP157,"○","×"),"×")),"")</f>
        <v>×</v>
      </c>
      <c r="AR155" s="31">
        <v>14</v>
      </c>
      <c r="AS155" s="33" t="str">
        <f t="shared" ref="AS155:AS160" si="42">IF(AR155="","","-")</f>
        <v>-</v>
      </c>
      <c r="AT155" s="35">
        <v>21</v>
      </c>
      <c r="AU155" s="294" t="str">
        <f>IF(AR155&lt;&gt;"",IF(AR155&gt;AT155,IF(AR156&gt;AT156,"○",IF(AR157&gt;AT157,"○","×")),IF(AR156&gt;AT156,IF(AR157&gt;AT157,"○","×"),"×")),"")</f>
        <v>×</v>
      </c>
      <c r="AV155" s="34">
        <v>17</v>
      </c>
      <c r="AW155" s="33" t="str">
        <f t="shared" ref="AW155:AW163" si="43">IF(AV155="","","-")</f>
        <v>-</v>
      </c>
      <c r="AX155" s="30">
        <v>21</v>
      </c>
      <c r="AY155" s="299" t="str">
        <f>IF(AV155&lt;&gt;"",IF(AV155&gt;AX155,IF(AV156&gt;AX156,"○",IF(AV157&gt;AX157,"○","×")),IF(AV156&gt;AX156,IF(AV157&gt;AX157,"○","×"),"×")),"")</f>
        <v>○</v>
      </c>
      <c r="AZ155" s="378" t="s">
        <v>384</v>
      </c>
      <c r="BA155" s="379"/>
      <c r="BB155" s="379"/>
      <c r="BC155" s="380"/>
      <c r="BD155" s="1"/>
      <c r="BE155" s="16"/>
      <c r="BF155" s="15"/>
      <c r="BG155" s="39"/>
      <c r="BH155" s="40"/>
      <c r="BI155" s="13"/>
      <c r="BJ155" s="15"/>
      <c r="BK155" s="15"/>
      <c r="BL155" s="14"/>
    </row>
    <row r="156" spans="2:64" ht="9.9499999999999993" customHeight="1" x14ac:dyDescent="0.15">
      <c r="B156" s="69" t="s">
        <v>262</v>
      </c>
      <c r="C156" s="51" t="s">
        <v>329</v>
      </c>
      <c r="D156" s="376"/>
      <c r="E156" s="311"/>
      <c r="F156" s="311"/>
      <c r="G156" s="312"/>
      <c r="H156" s="31">
        <v>15</v>
      </c>
      <c r="I156" s="7" t="str">
        <f>IF(H156="","","-")</f>
        <v>-</v>
      </c>
      <c r="J156" s="32">
        <v>21</v>
      </c>
      <c r="K156" s="295"/>
      <c r="L156" s="31">
        <v>13</v>
      </c>
      <c r="M156" s="7" t="str">
        <f t="shared" si="40"/>
        <v>-</v>
      </c>
      <c r="N156" s="30">
        <v>21</v>
      </c>
      <c r="O156" s="295"/>
      <c r="P156" s="31">
        <v>21</v>
      </c>
      <c r="Q156" s="7" t="str">
        <f t="shared" si="41"/>
        <v>-</v>
      </c>
      <c r="R156" s="30">
        <v>13</v>
      </c>
      <c r="S156" s="300"/>
      <c r="T156" s="370"/>
      <c r="U156" s="371"/>
      <c r="V156" s="371"/>
      <c r="W156" s="372"/>
      <c r="X156" s="1"/>
      <c r="Y156" s="16">
        <f>COUNTIF(D155:S157,"○")</f>
        <v>2</v>
      </c>
      <c r="Z156" s="15">
        <f>COUNTIF(D155:S157,"×")</f>
        <v>1</v>
      </c>
      <c r="AA156" s="12">
        <f>(IF((D155&gt;F155),1,0))+(IF((D156&gt;F156),1,0))+(IF((D157&gt;F157),1,0))+(IF((H155&gt;J155),1,0))+(IF((H156&gt;J156),1,0))+(IF((H157&gt;J157),1,0))+(IF((L155&gt;N155),1,0))+(IF((L156&gt;N156),1,0))+(IF((L157&gt;N157),1,0))+(IF((P155&gt;R155),1,0))+(IF((P156&gt;R156),1,0))+(IF((P157&gt;R157),1,0))</f>
        <v>4</v>
      </c>
      <c r="AB156" s="5">
        <f>(IF((D155&lt;F155),1,0))+(IF((D156&lt;F156),1,0))+(IF((D157&lt;F157),1,0))+(IF((H155&lt;J155),1,0))+(IF((H156&lt;J156),1,0))+(IF((H157&lt;J157),1,0))+(IF((L155&lt;N155),1,0))+(IF((L156&lt;N156),1,0))+(IF((L157&lt;N157),1,0))+(IF((P155&lt;R155),1,0))+(IF((P156&lt;R156),1,0))+(IF((P157&lt;R157),1,0))</f>
        <v>3</v>
      </c>
      <c r="AC156" s="11">
        <f>AA156-AB156</f>
        <v>1</v>
      </c>
      <c r="AD156" s="15">
        <f>SUM(D155:D157,H155:H157,L155:L157,P155:P157)</f>
        <v>130</v>
      </c>
      <c r="AE156" s="15">
        <f>SUM(F155:F157,J155:J157,N155:N157,R155:R157)</f>
        <v>123</v>
      </c>
      <c r="AF156" s="14">
        <f>AD156-AE156</f>
        <v>7</v>
      </c>
      <c r="AG156" s="70"/>
      <c r="AH156" s="69" t="s">
        <v>266</v>
      </c>
      <c r="AI156" s="51" t="s">
        <v>337</v>
      </c>
      <c r="AJ156" s="376"/>
      <c r="AK156" s="311"/>
      <c r="AL156" s="311"/>
      <c r="AM156" s="312"/>
      <c r="AN156" s="31">
        <v>8</v>
      </c>
      <c r="AO156" s="7" t="str">
        <f>IF(AN156="","","-")</f>
        <v>-</v>
      </c>
      <c r="AP156" s="32">
        <v>21</v>
      </c>
      <c r="AQ156" s="295"/>
      <c r="AR156" s="31">
        <v>21</v>
      </c>
      <c r="AS156" s="7" t="str">
        <f t="shared" si="42"/>
        <v>-</v>
      </c>
      <c r="AT156" s="30">
        <v>15</v>
      </c>
      <c r="AU156" s="295"/>
      <c r="AV156" s="31">
        <v>21</v>
      </c>
      <c r="AW156" s="7" t="str">
        <f t="shared" si="43"/>
        <v>-</v>
      </c>
      <c r="AX156" s="30">
        <v>19</v>
      </c>
      <c r="AY156" s="300"/>
      <c r="AZ156" s="370"/>
      <c r="BA156" s="371"/>
      <c r="BB156" s="371"/>
      <c r="BC156" s="372"/>
      <c r="BD156" s="1"/>
      <c r="BE156" s="16">
        <f>COUNTIF(AJ155:AY157,"○")</f>
        <v>1</v>
      </c>
      <c r="BF156" s="15">
        <f>COUNTIF(AJ155:AY157,"×")</f>
        <v>2</v>
      </c>
      <c r="BG156" s="12">
        <f>(IF((AJ155&gt;AL155),1,0))+(IF((AJ156&gt;AL156),1,0))+(IF((AJ157&gt;AL157),1,0))+(IF((AN155&gt;AP155),1,0))+(IF((AN156&gt;AP156),1,0))+(IF((AN157&gt;AP157),1,0))+(IF((AR155&gt;AT155),1,0))+(IF((AR156&gt;AT156),1,0))+(IF((AR157&gt;AT157),1,0))+(IF((AV155&gt;AX155),1,0))+(IF((AV156&gt;AX156),1,0))+(IF((AV157&gt;AX157),1,0))</f>
        <v>4</v>
      </c>
      <c r="BH156" s="5">
        <f>(IF((AJ155&lt;AL155),1,0))+(IF((AJ156&lt;AL156),1,0))+(IF((AJ157&lt;AL157),1,0))+(IF((AN155&lt;AP155),1,0))+(IF((AN156&lt;AP156),1,0))+(IF((AN157&lt;AP157),1,0))+(IF((AR155&lt;AT155),1,0))+(IF((AR156&lt;AT156),1,0))+(IF((AR157&lt;AT157),1,0))+(IF((AV155&lt;AX155),1,0))+(IF((AV156&lt;AX156),1,0))+(IF((AV157&lt;AX157),1,0))</f>
        <v>5</v>
      </c>
      <c r="BI156" s="11">
        <f>BG156-BH156</f>
        <v>-1</v>
      </c>
      <c r="BJ156" s="15">
        <f>SUM(AJ155:AJ157,AN155:AN157,AR155:AR157,AV155:AV157)</f>
        <v>149</v>
      </c>
      <c r="BK156" s="15">
        <f>SUM(AL155:AL157,AP155:AP157,AT155:AT157,AX155:AX157)</f>
        <v>177</v>
      </c>
      <c r="BL156" s="14">
        <f>BJ156-BK156</f>
        <v>-28</v>
      </c>
    </row>
    <row r="157" spans="2:64" ht="9.9499999999999993" customHeight="1" x14ac:dyDescent="0.15">
      <c r="B157" s="54"/>
      <c r="C157" s="73" t="s">
        <v>306</v>
      </c>
      <c r="D157" s="377"/>
      <c r="E157" s="314"/>
      <c r="F157" s="314"/>
      <c r="G157" s="315"/>
      <c r="H157" s="25">
        <v>22</v>
      </c>
      <c r="I157" s="7" t="str">
        <f>IF(H157="","","-")</f>
        <v>-</v>
      </c>
      <c r="J157" s="24">
        <v>20</v>
      </c>
      <c r="K157" s="296"/>
      <c r="L157" s="25"/>
      <c r="M157" s="28" t="str">
        <f t="shared" si="40"/>
        <v/>
      </c>
      <c r="N157" s="24"/>
      <c r="O157" s="295"/>
      <c r="P157" s="25"/>
      <c r="Q157" s="28" t="str">
        <f t="shared" si="41"/>
        <v/>
      </c>
      <c r="R157" s="24"/>
      <c r="S157" s="300"/>
      <c r="T157" s="87">
        <f>Y156</f>
        <v>2</v>
      </c>
      <c r="U157" s="2" t="s">
        <v>2</v>
      </c>
      <c r="V157" s="88">
        <f>Z156</f>
        <v>1</v>
      </c>
      <c r="W157" s="6" t="s">
        <v>1</v>
      </c>
      <c r="X157" s="1"/>
      <c r="Y157" s="16"/>
      <c r="Z157" s="15"/>
      <c r="AA157" s="16"/>
      <c r="AB157" s="15"/>
      <c r="AC157" s="14"/>
      <c r="AD157" s="15"/>
      <c r="AE157" s="15"/>
      <c r="AF157" s="14"/>
      <c r="AG157" s="74"/>
      <c r="AH157" s="54"/>
      <c r="AI157" s="73" t="s">
        <v>52</v>
      </c>
      <c r="AJ157" s="377"/>
      <c r="AK157" s="314"/>
      <c r="AL157" s="314"/>
      <c r="AM157" s="315"/>
      <c r="AN157" s="25">
        <v>17</v>
      </c>
      <c r="AO157" s="7" t="str">
        <f>IF(AN157="","","-")</f>
        <v>-</v>
      </c>
      <c r="AP157" s="24">
        <v>21</v>
      </c>
      <c r="AQ157" s="296"/>
      <c r="AR157" s="25">
        <v>9</v>
      </c>
      <c r="AS157" s="28" t="str">
        <f t="shared" si="42"/>
        <v>-</v>
      </c>
      <c r="AT157" s="24">
        <v>21</v>
      </c>
      <c r="AU157" s="295"/>
      <c r="AV157" s="25">
        <v>21</v>
      </c>
      <c r="AW157" s="28" t="str">
        <f t="shared" si="43"/>
        <v>-</v>
      </c>
      <c r="AX157" s="24">
        <v>19</v>
      </c>
      <c r="AY157" s="300"/>
      <c r="AZ157" s="87">
        <f>BE156</f>
        <v>1</v>
      </c>
      <c r="BA157" s="2" t="s">
        <v>2</v>
      </c>
      <c r="BB157" s="88">
        <f>BF156</f>
        <v>2</v>
      </c>
      <c r="BC157" s="6" t="s">
        <v>1</v>
      </c>
      <c r="BD157" s="1"/>
      <c r="BE157" s="16"/>
      <c r="BF157" s="15"/>
      <c r="BG157" s="16"/>
      <c r="BH157" s="15"/>
      <c r="BI157" s="14"/>
      <c r="BJ157" s="15"/>
      <c r="BK157" s="15"/>
      <c r="BL157" s="14"/>
    </row>
    <row r="158" spans="2:64" ht="9.9499999999999993" customHeight="1" x14ac:dyDescent="0.15">
      <c r="B158" s="69" t="s">
        <v>220</v>
      </c>
      <c r="C158" s="49" t="s">
        <v>221</v>
      </c>
      <c r="D158" s="21">
        <f>IF(J155="","",J155)</f>
        <v>13</v>
      </c>
      <c r="E158" s="7" t="str">
        <f t="shared" ref="E158:E166" si="44">IF(D158="","","-")</f>
        <v>-</v>
      </c>
      <c r="F158" s="42">
        <f>IF(H155="","",H155)</f>
        <v>21</v>
      </c>
      <c r="G158" s="304" t="str">
        <f>IF(K155="","",IF(K155="○","×",IF(K155="×","○")))</f>
        <v>×</v>
      </c>
      <c r="H158" s="307"/>
      <c r="I158" s="308"/>
      <c r="J158" s="308"/>
      <c r="K158" s="309"/>
      <c r="L158" s="31">
        <v>22</v>
      </c>
      <c r="M158" s="7" t="str">
        <f t="shared" si="40"/>
        <v>-</v>
      </c>
      <c r="N158" s="30">
        <v>20</v>
      </c>
      <c r="O158" s="301" t="str">
        <f>IF(L158&lt;&gt;"",IF(L158&gt;N158,IF(L159&gt;N159,"○",IF(L160&gt;N160,"○","×")),IF(L159&gt;N159,IF(L160&gt;N160,"○","×"),"×")),"")</f>
        <v>×</v>
      </c>
      <c r="P158" s="31">
        <v>21</v>
      </c>
      <c r="Q158" s="7" t="str">
        <f t="shared" si="41"/>
        <v>-</v>
      </c>
      <c r="R158" s="30">
        <v>17</v>
      </c>
      <c r="S158" s="302" t="str">
        <f>IF(P158&lt;&gt;"",IF(P158&gt;R158,IF(P159&gt;R159,"○",IF(P160&gt;R160,"○","×")),IF(P159&gt;R159,IF(P160&gt;R160,"○","×"),"×")),"")</f>
        <v>○</v>
      </c>
      <c r="T158" s="367" t="s">
        <v>384</v>
      </c>
      <c r="U158" s="368"/>
      <c r="V158" s="368"/>
      <c r="W158" s="369"/>
      <c r="X158" s="1"/>
      <c r="Y158" s="39"/>
      <c r="Z158" s="40"/>
      <c r="AA158" s="39"/>
      <c r="AB158" s="40"/>
      <c r="AC158" s="13"/>
      <c r="AD158" s="40"/>
      <c r="AE158" s="40"/>
      <c r="AF158" s="13"/>
      <c r="AG158" s="70"/>
      <c r="AH158" s="48" t="s">
        <v>254</v>
      </c>
      <c r="AI158" s="76" t="s">
        <v>97</v>
      </c>
      <c r="AJ158" s="21">
        <f>IF(AP155="","",AP155)</f>
        <v>19</v>
      </c>
      <c r="AK158" s="7" t="str">
        <f t="shared" ref="AK158:AK166" si="45">IF(AJ158="","","-")</f>
        <v>-</v>
      </c>
      <c r="AL158" s="42">
        <f>IF(AN155="","",AN155)</f>
        <v>21</v>
      </c>
      <c r="AM158" s="304" t="str">
        <f>IF(AQ155="","",IF(AQ155="○","×",IF(AQ155="×","○")))</f>
        <v>○</v>
      </c>
      <c r="AN158" s="307"/>
      <c r="AO158" s="308"/>
      <c r="AP158" s="308"/>
      <c r="AQ158" s="309"/>
      <c r="AR158" s="31">
        <v>14</v>
      </c>
      <c r="AS158" s="7" t="str">
        <f t="shared" si="42"/>
        <v>-</v>
      </c>
      <c r="AT158" s="30">
        <v>21</v>
      </c>
      <c r="AU158" s="301" t="str">
        <f>IF(AR158&lt;&gt;"",IF(AR158&gt;AT158,IF(AR159&gt;AT159,"○",IF(AR160&gt;AT160,"○","×")),IF(AR159&gt;AT159,IF(AR160&gt;AT160,"○","×"),"×")),"")</f>
        <v>×</v>
      </c>
      <c r="AV158" s="31">
        <v>22</v>
      </c>
      <c r="AW158" s="7" t="str">
        <f t="shared" si="43"/>
        <v>-</v>
      </c>
      <c r="AX158" s="30">
        <v>24</v>
      </c>
      <c r="AY158" s="302" t="str">
        <f>IF(AV158&lt;&gt;"",IF(AV158&gt;AX158,IF(AV159&gt;AX159,"○",IF(AV160&gt;AX160,"○","×")),IF(AV159&gt;AX159,IF(AV160&gt;AX160,"○","×"),"×")),"")</f>
        <v>○</v>
      </c>
      <c r="AZ158" s="367" t="s">
        <v>386</v>
      </c>
      <c r="BA158" s="368"/>
      <c r="BB158" s="368"/>
      <c r="BC158" s="369"/>
      <c r="BD158" s="1"/>
      <c r="BE158" s="39"/>
      <c r="BF158" s="40"/>
      <c r="BG158" s="39"/>
      <c r="BH158" s="40"/>
      <c r="BI158" s="13"/>
      <c r="BJ158" s="40"/>
      <c r="BK158" s="40"/>
      <c r="BL158" s="13"/>
    </row>
    <row r="159" spans="2:64" ht="9.9499999999999993" customHeight="1" x14ac:dyDescent="0.15">
      <c r="B159" s="69" t="s">
        <v>224</v>
      </c>
      <c r="C159" s="51" t="s">
        <v>225</v>
      </c>
      <c r="D159" s="21">
        <f>IF(J156="","",J156)</f>
        <v>21</v>
      </c>
      <c r="E159" s="7" t="str">
        <f t="shared" si="44"/>
        <v>-</v>
      </c>
      <c r="F159" s="42">
        <f>IF(H156="","",H156)</f>
        <v>15</v>
      </c>
      <c r="G159" s="305" t="str">
        <f>IF(I156="","",I156)</f>
        <v>-</v>
      </c>
      <c r="H159" s="310"/>
      <c r="I159" s="311"/>
      <c r="J159" s="311"/>
      <c r="K159" s="312"/>
      <c r="L159" s="31">
        <v>17</v>
      </c>
      <c r="M159" s="7" t="str">
        <f t="shared" si="40"/>
        <v>-</v>
      </c>
      <c r="N159" s="30">
        <v>21</v>
      </c>
      <c r="O159" s="295"/>
      <c r="P159" s="31">
        <v>22</v>
      </c>
      <c r="Q159" s="7" t="str">
        <f t="shared" si="41"/>
        <v>-</v>
      </c>
      <c r="R159" s="30">
        <v>20</v>
      </c>
      <c r="S159" s="300"/>
      <c r="T159" s="370"/>
      <c r="U159" s="371"/>
      <c r="V159" s="371"/>
      <c r="W159" s="372"/>
      <c r="X159" s="1"/>
      <c r="Y159" s="16">
        <f>COUNTIF(D158:S160,"○")</f>
        <v>1</v>
      </c>
      <c r="Z159" s="15">
        <f>COUNTIF(D158:S160,"×")</f>
        <v>2</v>
      </c>
      <c r="AA159" s="12">
        <f>(IF((D158&gt;F158),1,0))+(IF((D159&gt;F159),1,0))+(IF((D160&gt;F160),1,0))+(IF((H158&gt;J158),1,0))+(IF((H159&gt;J159),1,0))+(IF((H160&gt;J160),1,0))+(IF((L158&gt;N158),1,0))+(IF((L159&gt;N159),1,0))+(IF((L160&gt;N160),1,0))+(IF((P158&gt;R158),1,0))+(IF((P159&gt;R159),1,0))+(IF((P160&gt;R160),1,0))</f>
        <v>4</v>
      </c>
      <c r="AB159" s="5">
        <f>(IF((D158&lt;F158),1,0))+(IF((D159&lt;F159),1,0))+(IF((D160&lt;F160),1,0))+(IF((H158&lt;J158),1,0))+(IF((H159&lt;J159),1,0))+(IF((H160&lt;J160),1,0))+(IF((L158&lt;N158),1,0))+(IF((L159&lt;N159),1,0))+(IF((L160&lt;N160),1,0))+(IF((P158&lt;R158),1,0))+(IF((P159&lt;R159),1,0))+(IF((P160&lt;R160),1,0))</f>
        <v>4</v>
      </c>
      <c r="AC159" s="11">
        <f>AA159-AB159</f>
        <v>0</v>
      </c>
      <c r="AD159" s="15">
        <f>SUM(D158:D160,H158:H160,L158:L160,P158:P160)</f>
        <v>151</v>
      </c>
      <c r="AE159" s="15">
        <f>SUM(F158:F160,J158:J160,N158:N160,R158:R160)</f>
        <v>157</v>
      </c>
      <c r="AF159" s="14">
        <f>AD159-AE159</f>
        <v>-6</v>
      </c>
      <c r="AG159" s="70"/>
      <c r="AH159" s="69" t="s">
        <v>256</v>
      </c>
      <c r="AI159" s="51" t="s">
        <v>336</v>
      </c>
      <c r="AJ159" s="21">
        <f>IF(AP156="","",AP156)</f>
        <v>21</v>
      </c>
      <c r="AK159" s="7" t="str">
        <f t="shared" si="45"/>
        <v>-</v>
      </c>
      <c r="AL159" s="42">
        <f>IF(AN156="","",AN156)</f>
        <v>8</v>
      </c>
      <c r="AM159" s="305" t="str">
        <f>IF(AO156="","",AO156)</f>
        <v>-</v>
      </c>
      <c r="AN159" s="310"/>
      <c r="AO159" s="311"/>
      <c r="AP159" s="311"/>
      <c r="AQ159" s="312"/>
      <c r="AR159" s="31">
        <v>15</v>
      </c>
      <c r="AS159" s="7" t="str">
        <f t="shared" si="42"/>
        <v>-</v>
      </c>
      <c r="AT159" s="30">
        <v>21</v>
      </c>
      <c r="AU159" s="295"/>
      <c r="AV159" s="31">
        <v>21</v>
      </c>
      <c r="AW159" s="7" t="str">
        <f t="shared" si="43"/>
        <v>-</v>
      </c>
      <c r="AX159" s="30">
        <v>16</v>
      </c>
      <c r="AY159" s="300"/>
      <c r="AZ159" s="370"/>
      <c r="BA159" s="371"/>
      <c r="BB159" s="371"/>
      <c r="BC159" s="372"/>
      <c r="BD159" s="1"/>
      <c r="BE159" s="16">
        <f>COUNTIF(AJ158:AY160,"○")</f>
        <v>2</v>
      </c>
      <c r="BF159" s="15">
        <f>COUNTIF(AJ158:AY160,"×")</f>
        <v>1</v>
      </c>
      <c r="BG159" s="12">
        <f>(IF((AJ158&gt;AL158),1,0))+(IF((AJ159&gt;AL159),1,0))+(IF((AJ160&gt;AL160),1,0))+(IF((AN158&gt;AP158),1,0))+(IF((AN159&gt;AP159),1,0))+(IF((AN160&gt;AP160),1,0))+(IF((AR158&gt;AT158),1,0))+(IF((AR159&gt;AT159),1,0))+(IF((AR160&gt;AT160),1,0))+(IF((AV158&gt;AX158),1,0))+(IF((AV159&gt;AX159),1,0))+(IF((AV160&gt;AX160),1,0))</f>
        <v>4</v>
      </c>
      <c r="BH159" s="5">
        <f>(IF((AJ158&lt;AL158),1,0))+(IF((AJ159&lt;AL159),1,0))+(IF((AJ160&lt;AL160),1,0))+(IF((AN158&lt;AP158),1,0))+(IF((AN159&lt;AP159),1,0))+(IF((AN160&lt;AP160),1,0))+(IF((AR158&lt;AT158),1,0))+(IF((AR159&lt;AT159),1,0))+(IF((AR160&lt;AT160),1,0))+(IF((AV158&lt;AX158),1,0))+(IF((AV159&lt;AX159),1,0))+(IF((AV160&lt;AX160),1,0))</f>
        <v>4</v>
      </c>
      <c r="BI159" s="11">
        <f>BG159-BH159</f>
        <v>0</v>
      </c>
      <c r="BJ159" s="15">
        <f>SUM(AJ158:AJ160,AN158:AN160,AR158:AR160,AV158:AV160)</f>
        <v>154</v>
      </c>
      <c r="BK159" s="15">
        <f>SUM(AL158:AL160,AP158:AP160,AT158:AT160,AX158:AX160)</f>
        <v>142</v>
      </c>
      <c r="BL159" s="14">
        <f>BJ159-BK159</f>
        <v>12</v>
      </c>
    </row>
    <row r="160" spans="2:64" ht="9.9499999999999993" customHeight="1" x14ac:dyDescent="0.15">
      <c r="B160" s="54"/>
      <c r="C160" s="55" t="s">
        <v>302</v>
      </c>
      <c r="D160" s="29">
        <f>IF(J157="","",J157)</f>
        <v>20</v>
      </c>
      <c r="E160" s="7" t="str">
        <f t="shared" si="44"/>
        <v>-</v>
      </c>
      <c r="F160" s="26">
        <f>IF(H157="","",H157)</f>
        <v>22</v>
      </c>
      <c r="G160" s="306" t="str">
        <f>IF(I157="","",I157)</f>
        <v>-</v>
      </c>
      <c r="H160" s="313"/>
      <c r="I160" s="314"/>
      <c r="J160" s="314"/>
      <c r="K160" s="315"/>
      <c r="L160" s="25">
        <v>15</v>
      </c>
      <c r="M160" s="7" t="str">
        <f t="shared" si="40"/>
        <v>-</v>
      </c>
      <c r="N160" s="24">
        <v>21</v>
      </c>
      <c r="O160" s="296"/>
      <c r="P160" s="25"/>
      <c r="Q160" s="28" t="str">
        <f t="shared" si="41"/>
        <v/>
      </c>
      <c r="R160" s="24"/>
      <c r="S160" s="303"/>
      <c r="T160" s="87">
        <f>Y159</f>
        <v>1</v>
      </c>
      <c r="U160" s="2" t="s">
        <v>2</v>
      </c>
      <c r="V160" s="88">
        <f>Z159</f>
        <v>2</v>
      </c>
      <c r="W160" s="6" t="s">
        <v>1</v>
      </c>
      <c r="X160" s="1"/>
      <c r="Y160" s="10"/>
      <c r="Z160" s="9"/>
      <c r="AA160" s="10"/>
      <c r="AB160" s="9"/>
      <c r="AC160" s="8"/>
      <c r="AD160" s="9"/>
      <c r="AE160" s="9"/>
      <c r="AF160" s="8"/>
      <c r="AG160" s="74"/>
      <c r="AH160" s="54"/>
      <c r="AI160" s="55" t="s">
        <v>306</v>
      </c>
      <c r="AJ160" s="29">
        <f>IF(AP157="","",AP157)</f>
        <v>21</v>
      </c>
      <c r="AK160" s="7" t="str">
        <f t="shared" si="45"/>
        <v>-</v>
      </c>
      <c r="AL160" s="26">
        <f>IF(AN157="","",AN157)</f>
        <v>17</v>
      </c>
      <c r="AM160" s="306" t="str">
        <f>IF(AO157="","",AO157)</f>
        <v>-</v>
      </c>
      <c r="AN160" s="313"/>
      <c r="AO160" s="314"/>
      <c r="AP160" s="314"/>
      <c r="AQ160" s="315"/>
      <c r="AR160" s="25"/>
      <c r="AS160" s="7" t="str">
        <f t="shared" si="42"/>
        <v/>
      </c>
      <c r="AT160" s="24"/>
      <c r="AU160" s="296"/>
      <c r="AV160" s="25">
        <v>21</v>
      </c>
      <c r="AW160" s="28" t="str">
        <f t="shared" si="43"/>
        <v>-</v>
      </c>
      <c r="AX160" s="24">
        <v>14</v>
      </c>
      <c r="AY160" s="303"/>
      <c r="AZ160" s="87">
        <f>BE159</f>
        <v>2</v>
      </c>
      <c r="BA160" s="2" t="s">
        <v>2</v>
      </c>
      <c r="BB160" s="88">
        <f>BF159</f>
        <v>1</v>
      </c>
      <c r="BC160" s="6" t="s">
        <v>1</v>
      </c>
      <c r="BD160" s="1"/>
      <c r="BE160" s="10"/>
      <c r="BF160" s="9"/>
      <c r="BG160" s="10"/>
      <c r="BH160" s="9"/>
      <c r="BI160" s="8"/>
      <c r="BJ160" s="9"/>
      <c r="BK160" s="9"/>
      <c r="BL160" s="8"/>
    </row>
    <row r="161" spans="1:64" ht="9.9499999999999993" customHeight="1" x14ac:dyDescent="0.15">
      <c r="B161" s="50" t="s">
        <v>246</v>
      </c>
      <c r="C161" s="51" t="s">
        <v>321</v>
      </c>
      <c r="D161" s="21">
        <f>IF(N155="","",N155)</f>
        <v>21</v>
      </c>
      <c r="E161" s="23" t="str">
        <f t="shared" si="44"/>
        <v>-</v>
      </c>
      <c r="F161" s="42">
        <f>IF(L155="","",L155)</f>
        <v>17</v>
      </c>
      <c r="G161" s="304" t="str">
        <f>IF(O155="","",IF(O155="○","×",IF(O155="×","○")))</f>
        <v>○</v>
      </c>
      <c r="H161" s="20">
        <f>IF(N158="","",N158)</f>
        <v>20</v>
      </c>
      <c r="I161" s="7" t="str">
        <f t="shared" ref="I161:I166" si="46">IF(H161="","","-")</f>
        <v>-</v>
      </c>
      <c r="J161" s="42">
        <f>IF(L158="","",L158)</f>
        <v>22</v>
      </c>
      <c r="K161" s="304" t="str">
        <f>IF(O158="","",IF(O158="○","×",IF(O158="×","○")))</f>
        <v>○</v>
      </c>
      <c r="L161" s="307"/>
      <c r="M161" s="308"/>
      <c r="N161" s="308"/>
      <c r="O161" s="309"/>
      <c r="P161" s="31">
        <v>21</v>
      </c>
      <c r="Q161" s="7" t="str">
        <f t="shared" si="41"/>
        <v>-</v>
      </c>
      <c r="R161" s="30">
        <v>11</v>
      </c>
      <c r="S161" s="300" t="str">
        <f>IF(P161&lt;&gt;"",IF(P161&gt;R161,IF(P162&gt;R162,"○",IF(P163&gt;R163,"○","×")),IF(P162&gt;R162,IF(P163&gt;R163,"○","×"),"×")),"")</f>
        <v>○</v>
      </c>
      <c r="T161" s="367" t="s">
        <v>385</v>
      </c>
      <c r="U161" s="368"/>
      <c r="V161" s="368"/>
      <c r="W161" s="369"/>
      <c r="X161" s="1"/>
      <c r="Y161" s="16"/>
      <c r="Z161" s="15"/>
      <c r="AA161" s="16"/>
      <c r="AB161" s="15"/>
      <c r="AC161" s="14"/>
      <c r="AD161" s="15"/>
      <c r="AE161" s="15"/>
      <c r="AF161" s="14"/>
      <c r="AG161" s="70"/>
      <c r="AH161" s="50" t="s">
        <v>227</v>
      </c>
      <c r="AI161" s="51" t="s">
        <v>40</v>
      </c>
      <c r="AJ161" s="21">
        <f>IF(AT155="","",AT155)</f>
        <v>21</v>
      </c>
      <c r="AK161" s="23" t="str">
        <f t="shared" si="45"/>
        <v>-</v>
      </c>
      <c r="AL161" s="42">
        <f>IF(AR155="","",AR155)</f>
        <v>14</v>
      </c>
      <c r="AM161" s="304" t="str">
        <f>IF(AU155="","",IF(AU155="○","×",IF(AU155="×","○")))</f>
        <v>○</v>
      </c>
      <c r="AN161" s="20">
        <f>IF(AT158="","",AT158)</f>
        <v>21</v>
      </c>
      <c r="AO161" s="7" t="str">
        <f t="shared" ref="AO161:AO166" si="47">IF(AN161="","","-")</f>
        <v>-</v>
      </c>
      <c r="AP161" s="42">
        <f>IF(AR158="","",AR158)</f>
        <v>14</v>
      </c>
      <c r="AQ161" s="304" t="str">
        <f>IF(AU158="","",IF(AU158="○","×",IF(AU158="×","○")))</f>
        <v>○</v>
      </c>
      <c r="AR161" s="307"/>
      <c r="AS161" s="308"/>
      <c r="AT161" s="308"/>
      <c r="AU161" s="309"/>
      <c r="AV161" s="31">
        <v>21</v>
      </c>
      <c r="AW161" s="7" t="str">
        <f t="shared" si="43"/>
        <v>-</v>
      </c>
      <c r="AX161" s="30">
        <v>12</v>
      </c>
      <c r="AY161" s="300" t="str">
        <f>IF(AV161&lt;&gt;"",IF(AV161&gt;AX161,IF(AV162&gt;AX162,"○",IF(AV163&gt;AX163,"○","×")),IF(AV162&gt;AX162,IF(AV163&gt;AX163,"○","×"),"×")),"")</f>
        <v>○</v>
      </c>
      <c r="AZ161" s="367" t="s">
        <v>385</v>
      </c>
      <c r="BA161" s="368"/>
      <c r="BB161" s="368"/>
      <c r="BC161" s="369"/>
      <c r="BD161" s="1"/>
      <c r="BE161" s="16"/>
      <c r="BF161" s="15"/>
      <c r="BG161" s="16"/>
      <c r="BH161" s="15"/>
      <c r="BI161" s="14"/>
      <c r="BJ161" s="15"/>
      <c r="BK161" s="15"/>
      <c r="BL161" s="14"/>
    </row>
    <row r="162" spans="1:64" ht="9.9499999999999993" customHeight="1" x14ac:dyDescent="0.15">
      <c r="B162" s="50" t="s">
        <v>248</v>
      </c>
      <c r="C162" s="51" t="s">
        <v>321</v>
      </c>
      <c r="D162" s="21">
        <f>IF(N156="","",N156)</f>
        <v>21</v>
      </c>
      <c r="E162" s="7" t="str">
        <f t="shared" si="44"/>
        <v>-</v>
      </c>
      <c r="F162" s="42">
        <f>IF(L156="","",L156)</f>
        <v>13</v>
      </c>
      <c r="G162" s="305" t="str">
        <f>IF(I159="","",I159)</f>
        <v/>
      </c>
      <c r="H162" s="20">
        <f>IF(N159="","",N159)</f>
        <v>21</v>
      </c>
      <c r="I162" s="7" t="str">
        <f t="shared" si="46"/>
        <v>-</v>
      </c>
      <c r="J162" s="42">
        <f>IF(L159="","",L159)</f>
        <v>17</v>
      </c>
      <c r="K162" s="305" t="str">
        <f>IF(M159="","",M159)</f>
        <v>-</v>
      </c>
      <c r="L162" s="310"/>
      <c r="M162" s="311"/>
      <c r="N162" s="311"/>
      <c r="O162" s="312"/>
      <c r="P162" s="31">
        <v>21</v>
      </c>
      <c r="Q162" s="7" t="str">
        <f t="shared" si="41"/>
        <v>-</v>
      </c>
      <c r="R162" s="30">
        <v>16</v>
      </c>
      <c r="S162" s="300"/>
      <c r="T162" s="370"/>
      <c r="U162" s="371"/>
      <c r="V162" s="371"/>
      <c r="W162" s="372"/>
      <c r="X162" s="1"/>
      <c r="Y162" s="16">
        <f>COUNTIF(D161:S163,"○")</f>
        <v>3</v>
      </c>
      <c r="Z162" s="15">
        <f>COUNTIF(D161:S163,"×")</f>
        <v>0</v>
      </c>
      <c r="AA162" s="12">
        <f>(IF((D161&gt;F161),1,0))+(IF((D162&gt;F162),1,0))+(IF((D163&gt;F163),1,0))+(IF((H161&gt;J161),1,0))+(IF((H162&gt;J162),1,0))+(IF((H163&gt;J163),1,0))+(IF((L161&gt;N161),1,0))+(IF((L162&gt;N162),1,0))+(IF((L163&gt;N163),1,0))+(IF((P161&gt;R161),1,0))+(IF((P162&gt;R162),1,0))+(IF((P163&gt;R163),1,0))</f>
        <v>6</v>
      </c>
      <c r="AB162" s="5">
        <f>(IF((D161&lt;F161),1,0))+(IF((D162&lt;F162),1,0))+(IF((D163&lt;F163),1,0))+(IF((H161&lt;J161),1,0))+(IF((H162&lt;J162),1,0))+(IF((H163&lt;J163),1,0))+(IF((L161&lt;N161),1,0))+(IF((L162&lt;N162),1,0))+(IF((L163&lt;N163),1,0))+(IF((P161&lt;R161),1,0))+(IF((P162&lt;R162),1,0))+(IF((P163&lt;R163),1,0))</f>
        <v>1</v>
      </c>
      <c r="AC162" s="11">
        <f>AA162-AB162</f>
        <v>5</v>
      </c>
      <c r="AD162" s="15">
        <f>SUM(D161:D163,H161:H163,L161:L163,P161:P163)</f>
        <v>146</v>
      </c>
      <c r="AE162" s="15">
        <f>SUM(F161:F163,J161:J163,N161:N163,R161:R163)</f>
        <v>111</v>
      </c>
      <c r="AF162" s="14">
        <f>AD162-AE162</f>
        <v>35</v>
      </c>
      <c r="AG162" s="70"/>
      <c r="AH162" s="50" t="s">
        <v>230</v>
      </c>
      <c r="AI162" s="51" t="s">
        <v>348</v>
      </c>
      <c r="AJ162" s="21">
        <f>IF(AT156="","",AT156)</f>
        <v>15</v>
      </c>
      <c r="AK162" s="7" t="str">
        <f t="shared" si="45"/>
        <v>-</v>
      </c>
      <c r="AL162" s="42">
        <f>IF(AR156="","",AR156)</f>
        <v>21</v>
      </c>
      <c r="AM162" s="305" t="str">
        <f>IF(AO159="","",AO159)</f>
        <v/>
      </c>
      <c r="AN162" s="20">
        <f>IF(AT159="","",AT159)</f>
        <v>21</v>
      </c>
      <c r="AO162" s="7" t="str">
        <f t="shared" si="47"/>
        <v>-</v>
      </c>
      <c r="AP162" s="42">
        <f>IF(AR159="","",AR159)</f>
        <v>15</v>
      </c>
      <c r="AQ162" s="305" t="str">
        <f>IF(AS159="","",AS159)</f>
        <v>-</v>
      </c>
      <c r="AR162" s="310"/>
      <c r="AS162" s="311"/>
      <c r="AT162" s="311"/>
      <c r="AU162" s="312"/>
      <c r="AV162" s="31">
        <v>21</v>
      </c>
      <c r="AW162" s="7" t="str">
        <f t="shared" si="43"/>
        <v>-</v>
      </c>
      <c r="AX162" s="30">
        <v>12</v>
      </c>
      <c r="AY162" s="300"/>
      <c r="AZ162" s="370"/>
      <c r="BA162" s="371"/>
      <c r="BB162" s="371"/>
      <c r="BC162" s="372"/>
      <c r="BD162" s="1"/>
      <c r="BE162" s="16">
        <f>COUNTIF(AJ161:AY163,"○")</f>
        <v>3</v>
      </c>
      <c r="BF162" s="15">
        <f>COUNTIF(AJ161:AY163,"×")</f>
        <v>0</v>
      </c>
      <c r="BG162" s="12">
        <f>(IF((AJ161&gt;AL161),1,0))+(IF((AJ162&gt;AL162),1,0))+(IF((AJ163&gt;AL163),1,0))+(IF((AN161&gt;AP161),1,0))+(IF((AN162&gt;AP162),1,0))+(IF((AN163&gt;AP163),1,0))+(IF((AR161&gt;AT161),1,0))+(IF((AR162&gt;AT162),1,0))+(IF((AR163&gt;AT163),1,0))+(IF((AV161&gt;AX161),1,0))+(IF((AV162&gt;AX162),1,0))+(IF((AV163&gt;AX163),1,0))</f>
        <v>6</v>
      </c>
      <c r="BH162" s="5">
        <f>(IF((AJ161&lt;AL161),1,0))+(IF((AJ162&lt;AL162),1,0))+(IF((AJ163&lt;AL163),1,0))+(IF((AN161&lt;AP161),1,0))+(IF((AN162&lt;AP162),1,0))+(IF((AN163&lt;AP163),1,0))+(IF((AR161&lt;AT161),1,0))+(IF((AR162&lt;AT162),1,0))+(IF((AR163&lt;AT163),1,0))+(IF((AV161&lt;AX161),1,0))+(IF((AV162&lt;AX162),1,0))+(IF((AV163&lt;AX163),1,0))</f>
        <v>1</v>
      </c>
      <c r="BI162" s="11">
        <f>BG162-BH162</f>
        <v>5</v>
      </c>
      <c r="BJ162" s="15">
        <f>SUM(AJ161:AJ163,AN161:AN163,AR161:AR163,AV161:AV163)</f>
        <v>141</v>
      </c>
      <c r="BK162" s="15">
        <f>SUM(AL161:AL163,AP161:AP163,AT161:AT163,AX161:AX163)</f>
        <v>97</v>
      </c>
      <c r="BL162" s="14">
        <f>BJ162-BK162</f>
        <v>44</v>
      </c>
    </row>
    <row r="163" spans="1:64" ht="9.9499999999999993" customHeight="1" x14ac:dyDescent="0.15">
      <c r="B163" s="54"/>
      <c r="C163" s="55" t="s">
        <v>48</v>
      </c>
      <c r="D163" s="29" t="str">
        <f>IF(N157="","",N157)</f>
        <v/>
      </c>
      <c r="E163" s="28" t="str">
        <f t="shared" si="44"/>
        <v/>
      </c>
      <c r="F163" s="26" t="str">
        <f>IF(L157="","",L157)</f>
        <v/>
      </c>
      <c r="G163" s="306" t="str">
        <f>IF(I160="","",I160)</f>
        <v/>
      </c>
      <c r="H163" s="27">
        <f>IF(N160="","",N160)</f>
        <v>21</v>
      </c>
      <c r="I163" s="7" t="str">
        <f t="shared" si="46"/>
        <v>-</v>
      </c>
      <c r="J163" s="26">
        <f>IF(L160="","",L160)</f>
        <v>15</v>
      </c>
      <c r="K163" s="306" t="str">
        <f>IF(M160="","",M160)</f>
        <v>-</v>
      </c>
      <c r="L163" s="313"/>
      <c r="M163" s="314"/>
      <c r="N163" s="314"/>
      <c r="O163" s="315"/>
      <c r="P163" s="25"/>
      <c r="Q163" s="7" t="str">
        <f t="shared" si="41"/>
        <v/>
      </c>
      <c r="R163" s="24"/>
      <c r="S163" s="303"/>
      <c r="T163" s="87">
        <f>Y162</f>
        <v>3</v>
      </c>
      <c r="U163" s="2" t="s">
        <v>2</v>
      </c>
      <c r="V163" s="88">
        <f>Z162</f>
        <v>0</v>
      </c>
      <c r="W163" s="6" t="s">
        <v>1</v>
      </c>
      <c r="X163" s="1"/>
      <c r="Y163" s="16"/>
      <c r="Z163" s="15"/>
      <c r="AA163" s="16"/>
      <c r="AB163" s="15"/>
      <c r="AC163" s="14"/>
      <c r="AD163" s="15"/>
      <c r="AE163" s="15"/>
      <c r="AF163" s="14"/>
      <c r="AG163" s="74"/>
      <c r="AH163" s="54"/>
      <c r="AI163" s="73" t="s">
        <v>302</v>
      </c>
      <c r="AJ163" s="29">
        <f>IF(AT157="","",AT157)</f>
        <v>21</v>
      </c>
      <c r="AK163" s="28" t="str">
        <f t="shared" si="45"/>
        <v>-</v>
      </c>
      <c r="AL163" s="26">
        <f>IF(AR157="","",AR157)</f>
        <v>9</v>
      </c>
      <c r="AM163" s="306" t="str">
        <f>IF(AO160="","",AO160)</f>
        <v/>
      </c>
      <c r="AN163" s="27" t="str">
        <f>IF(AT160="","",AT160)</f>
        <v/>
      </c>
      <c r="AO163" s="7" t="str">
        <f t="shared" si="47"/>
        <v/>
      </c>
      <c r="AP163" s="26" t="str">
        <f>IF(AR160="","",AR160)</f>
        <v/>
      </c>
      <c r="AQ163" s="306" t="str">
        <f>IF(AS160="","",AS160)</f>
        <v/>
      </c>
      <c r="AR163" s="313"/>
      <c r="AS163" s="314"/>
      <c r="AT163" s="314"/>
      <c r="AU163" s="315"/>
      <c r="AV163" s="25"/>
      <c r="AW163" s="7" t="str">
        <f t="shared" si="43"/>
        <v/>
      </c>
      <c r="AX163" s="24"/>
      <c r="AY163" s="303"/>
      <c r="AZ163" s="87">
        <f>BE162</f>
        <v>3</v>
      </c>
      <c r="BA163" s="2" t="s">
        <v>2</v>
      </c>
      <c r="BB163" s="88">
        <f>BF162</f>
        <v>0</v>
      </c>
      <c r="BC163" s="6" t="s">
        <v>1</v>
      </c>
      <c r="BD163" s="1"/>
      <c r="BE163" s="16"/>
      <c r="BF163" s="15"/>
      <c r="BG163" s="16"/>
      <c r="BH163" s="15"/>
      <c r="BI163" s="14"/>
      <c r="BJ163" s="15"/>
      <c r="BK163" s="15"/>
      <c r="BL163" s="14"/>
    </row>
    <row r="164" spans="1:64" ht="9.9499999999999993" customHeight="1" x14ac:dyDescent="0.15">
      <c r="B164" s="69" t="s">
        <v>242</v>
      </c>
      <c r="C164" s="51" t="s">
        <v>159</v>
      </c>
      <c r="D164" s="21">
        <f>IF(R155="","",R155)</f>
        <v>14</v>
      </c>
      <c r="E164" s="7" t="str">
        <f t="shared" si="44"/>
        <v>-</v>
      </c>
      <c r="F164" s="42">
        <f>IF(P155="","",P155)</f>
        <v>21</v>
      </c>
      <c r="G164" s="304" t="str">
        <f>IF(S155="","",IF(S155="○","×",IF(S155="×","○")))</f>
        <v>×</v>
      </c>
      <c r="H164" s="20">
        <f>IF(R158="","",R158)</f>
        <v>17</v>
      </c>
      <c r="I164" s="23" t="str">
        <f t="shared" si="46"/>
        <v>-</v>
      </c>
      <c r="J164" s="42">
        <f>IF(P158="","",P158)</f>
        <v>21</v>
      </c>
      <c r="K164" s="304" t="str">
        <f>IF(S158="","",IF(S158="○","×",IF(S158="×","○")))</f>
        <v>×</v>
      </c>
      <c r="L164" s="22">
        <f>IF(R161="","",R161)</f>
        <v>11</v>
      </c>
      <c r="M164" s="7" t="str">
        <f>IF(L164="","","-")</f>
        <v>-</v>
      </c>
      <c r="N164" s="41">
        <f>IF(P161="","",P161)</f>
        <v>21</v>
      </c>
      <c r="O164" s="304" t="str">
        <f>IF(S161="","",IF(S161="○","×",IF(S161="×","○")))</f>
        <v>×</v>
      </c>
      <c r="P164" s="307"/>
      <c r="Q164" s="308"/>
      <c r="R164" s="308"/>
      <c r="S164" s="362"/>
      <c r="T164" s="367" t="s">
        <v>383</v>
      </c>
      <c r="U164" s="368"/>
      <c r="V164" s="368"/>
      <c r="W164" s="369"/>
      <c r="X164" s="1"/>
      <c r="Y164" s="39"/>
      <c r="Z164" s="40"/>
      <c r="AA164" s="39"/>
      <c r="AB164" s="40"/>
      <c r="AC164" s="13"/>
      <c r="AD164" s="40"/>
      <c r="AE164" s="40"/>
      <c r="AF164" s="13"/>
      <c r="AG164" s="70"/>
      <c r="AH164" s="48" t="s">
        <v>349</v>
      </c>
      <c r="AI164" s="49" t="s">
        <v>351</v>
      </c>
      <c r="AJ164" s="21">
        <f>IF(AX155="","",AX155)</f>
        <v>21</v>
      </c>
      <c r="AK164" s="7" t="str">
        <f t="shared" si="45"/>
        <v>-</v>
      </c>
      <c r="AL164" s="42">
        <f>IF(AV155="","",AV155)</f>
        <v>17</v>
      </c>
      <c r="AM164" s="304" t="str">
        <f>IF(AY155="","",IF(AY155="○","×",IF(AY155="×","○")))</f>
        <v>×</v>
      </c>
      <c r="AN164" s="20">
        <f>IF(AX158="","",AX158)</f>
        <v>24</v>
      </c>
      <c r="AO164" s="23" t="str">
        <f t="shared" si="47"/>
        <v>-</v>
      </c>
      <c r="AP164" s="42">
        <f>IF(AV158="","",AV158)</f>
        <v>22</v>
      </c>
      <c r="AQ164" s="304" t="str">
        <f>IF(AY158="","",IF(AY158="○","×",IF(AY158="×","○")))</f>
        <v>×</v>
      </c>
      <c r="AR164" s="22">
        <f>IF(AX161="","",AX161)</f>
        <v>12</v>
      </c>
      <c r="AS164" s="7" t="str">
        <f>IF(AR164="","","-")</f>
        <v>-</v>
      </c>
      <c r="AT164" s="41">
        <f>IF(AV161="","",AV161)</f>
        <v>21</v>
      </c>
      <c r="AU164" s="304" t="str">
        <f>IF(AY161="","",IF(AY161="○","×",IF(AY161="×","○")))</f>
        <v>×</v>
      </c>
      <c r="AV164" s="307"/>
      <c r="AW164" s="308"/>
      <c r="AX164" s="308"/>
      <c r="AY164" s="362"/>
      <c r="AZ164" s="367" t="s">
        <v>383</v>
      </c>
      <c r="BA164" s="368"/>
      <c r="BB164" s="368"/>
      <c r="BC164" s="369"/>
      <c r="BD164" s="1"/>
      <c r="BE164" s="39"/>
      <c r="BF164" s="40"/>
      <c r="BG164" s="39"/>
      <c r="BH164" s="40"/>
      <c r="BI164" s="13"/>
      <c r="BJ164" s="40"/>
      <c r="BK164" s="40"/>
      <c r="BL164" s="13"/>
    </row>
    <row r="165" spans="1:64" ht="9.9499999999999993" customHeight="1" x14ac:dyDescent="0.15">
      <c r="B165" s="69" t="s">
        <v>244</v>
      </c>
      <c r="C165" s="51" t="s">
        <v>319</v>
      </c>
      <c r="D165" s="21">
        <f>IF(R156="","",R156)</f>
        <v>13</v>
      </c>
      <c r="E165" s="7" t="str">
        <f t="shared" si="44"/>
        <v>-</v>
      </c>
      <c r="F165" s="42">
        <f>IF(P156="","",P156)</f>
        <v>21</v>
      </c>
      <c r="G165" s="305" t="str">
        <f>IF(I162="","",I162)</f>
        <v>-</v>
      </c>
      <c r="H165" s="20">
        <f>IF(R159="","",R159)</f>
        <v>20</v>
      </c>
      <c r="I165" s="7" t="str">
        <f t="shared" si="46"/>
        <v>-</v>
      </c>
      <c r="J165" s="42">
        <f>IF(P159="","",P159)</f>
        <v>22</v>
      </c>
      <c r="K165" s="305" t="str">
        <f>IF(M162="","",M162)</f>
        <v/>
      </c>
      <c r="L165" s="20">
        <f>IF(R162="","",R162)</f>
        <v>16</v>
      </c>
      <c r="M165" s="7" t="str">
        <f>IF(L165="","","-")</f>
        <v>-</v>
      </c>
      <c r="N165" s="42">
        <f>IF(P162="","",P162)</f>
        <v>21</v>
      </c>
      <c r="O165" s="305" t="str">
        <f>IF(Q162="","",Q162)</f>
        <v>-</v>
      </c>
      <c r="P165" s="310"/>
      <c r="Q165" s="311"/>
      <c r="R165" s="311"/>
      <c r="S165" s="363"/>
      <c r="T165" s="370"/>
      <c r="U165" s="371"/>
      <c r="V165" s="371"/>
      <c r="W165" s="372"/>
      <c r="X165" s="1"/>
      <c r="Y165" s="16">
        <f>COUNTIF(D164:S166,"○")</f>
        <v>0</v>
      </c>
      <c r="Z165" s="15">
        <f>COUNTIF(D164:S166,"×")</f>
        <v>3</v>
      </c>
      <c r="AA165" s="12">
        <f>(IF((D164&gt;F164),1,0))+(IF((D165&gt;F165),1,0))+(IF((D166&gt;F166),1,0))+(IF((H164&gt;J164),1,0))+(IF((H165&gt;J165),1,0))+(IF((H166&gt;J166),1,0))+(IF((L164&gt;N164),1,0))+(IF((L165&gt;N165),1,0))+(IF((L166&gt;N166),1,0))+(IF((P164&gt;R164),1,0))+(IF((P165&gt;R165),1,0))+(IF((P166&gt;R166),1,0))</f>
        <v>0</v>
      </c>
      <c r="AB165" s="5">
        <f>(IF((D164&lt;F164),1,0))+(IF((D165&lt;F165),1,0))+(IF((D166&lt;F166),1,0))+(IF((H164&lt;J164),1,0))+(IF((H165&lt;J165),1,0))+(IF((H166&lt;J166),1,0))+(IF((L164&lt;N164),1,0))+(IF((L165&lt;N165),1,0))+(IF((L166&lt;N166),1,0))+(IF((P164&lt;R164),1,0))+(IF((P165&lt;R165),1,0))+(IF((P166&lt;R166),1,0))</f>
        <v>6</v>
      </c>
      <c r="AC165" s="11">
        <f>AA165-AB165</f>
        <v>-6</v>
      </c>
      <c r="AD165" s="15">
        <f>SUM(D164:D166,H164:H166,L164:L166,P164:P166)</f>
        <v>91</v>
      </c>
      <c r="AE165" s="15">
        <f>SUM(F164:F166,J164:J166,N164:N166,R164:R166)</f>
        <v>127</v>
      </c>
      <c r="AF165" s="14">
        <f>AD165-AE165</f>
        <v>-36</v>
      </c>
      <c r="AG165" s="70"/>
      <c r="AH165" s="50" t="s">
        <v>350</v>
      </c>
      <c r="AI165" s="51" t="s">
        <v>351</v>
      </c>
      <c r="AJ165" s="21">
        <f>IF(AX156="","",AX156)</f>
        <v>19</v>
      </c>
      <c r="AK165" s="7" t="str">
        <f t="shared" si="45"/>
        <v>-</v>
      </c>
      <c r="AL165" s="42">
        <f>IF(AV156="","",AV156)</f>
        <v>21</v>
      </c>
      <c r="AM165" s="305" t="str">
        <f>IF(AO162="","",AO162)</f>
        <v>-</v>
      </c>
      <c r="AN165" s="20">
        <f>IF(AX159="","",AX159)</f>
        <v>16</v>
      </c>
      <c r="AO165" s="7" t="str">
        <f t="shared" si="47"/>
        <v>-</v>
      </c>
      <c r="AP165" s="42">
        <f>IF(AV159="","",AV159)</f>
        <v>21</v>
      </c>
      <c r="AQ165" s="305" t="str">
        <f>IF(AS162="","",AS162)</f>
        <v/>
      </c>
      <c r="AR165" s="20">
        <f>IF(AX162="","",AX162)</f>
        <v>12</v>
      </c>
      <c r="AS165" s="7" t="str">
        <f>IF(AR165="","","-")</f>
        <v>-</v>
      </c>
      <c r="AT165" s="42">
        <f>IF(AV162="","",AV162)</f>
        <v>21</v>
      </c>
      <c r="AU165" s="305" t="str">
        <f>IF(AW162="","",AW162)</f>
        <v>-</v>
      </c>
      <c r="AV165" s="310"/>
      <c r="AW165" s="311"/>
      <c r="AX165" s="311"/>
      <c r="AY165" s="363"/>
      <c r="AZ165" s="370"/>
      <c r="BA165" s="371"/>
      <c r="BB165" s="371"/>
      <c r="BC165" s="372"/>
      <c r="BD165" s="1"/>
      <c r="BE165" s="16">
        <f>COUNTIF(AJ164:AY166,"○")</f>
        <v>0</v>
      </c>
      <c r="BF165" s="15">
        <f>COUNTIF(AJ164:AY166,"×")</f>
        <v>3</v>
      </c>
      <c r="BG165" s="12">
        <f>(IF((AJ164&gt;AL164),1,0))+(IF((AJ165&gt;AL165),1,0))+(IF((AJ166&gt;AL166),1,0))+(IF((AN164&gt;AP164),1,0))+(IF((AN165&gt;AP165),1,0))+(IF((AN166&gt;AP166),1,0))+(IF((AR164&gt;AT164),1,0))+(IF((AR165&gt;AT165),1,0))+(IF((AR166&gt;AT166),1,0))+(IF((AV164&gt;AX164),1,0))+(IF((AV165&gt;AX165),1,0))+(IF((AV166&gt;AX166),1,0))</f>
        <v>2</v>
      </c>
      <c r="BH165" s="5">
        <f>(IF((AJ164&lt;AL164),1,0))+(IF((AJ165&lt;AL165),1,0))+(IF((AJ166&lt;AL166),1,0))+(IF((AN164&lt;AP164),1,0))+(IF((AN165&lt;AP165),1,0))+(IF((AN166&lt;AP166),1,0))+(IF((AR164&lt;AT164),1,0))+(IF((AR165&lt;AT165),1,0))+(IF((AR166&lt;AT166),1,0))+(IF((AV164&lt;AX164),1,0))+(IF((AV165&lt;AX165),1,0))+(IF((AV166&lt;AX166),1,0))</f>
        <v>6</v>
      </c>
      <c r="BI165" s="11">
        <f>BG165-BH165</f>
        <v>-4</v>
      </c>
      <c r="BJ165" s="15">
        <f>SUM(AJ164:AJ166,AN164:AN166,AR164:AR166,AV164:AV166)</f>
        <v>137</v>
      </c>
      <c r="BK165" s="15">
        <f>SUM(AL164:AL166,AP164:AP166,AT164:AT166,AX164:AX166)</f>
        <v>165</v>
      </c>
      <c r="BL165" s="14">
        <f>BJ165-BK165</f>
        <v>-28</v>
      </c>
    </row>
    <row r="166" spans="1:64" ht="9.9499999999999993" customHeight="1" thickBot="1" x14ac:dyDescent="0.2">
      <c r="B166" s="52"/>
      <c r="C166" s="53" t="s">
        <v>49</v>
      </c>
      <c r="D166" s="19" t="str">
        <f>IF(R157="","",R157)</f>
        <v/>
      </c>
      <c r="E166" s="17" t="str">
        <f t="shared" si="44"/>
        <v/>
      </c>
      <c r="F166" s="43" t="str">
        <f>IF(P157="","",P157)</f>
        <v/>
      </c>
      <c r="G166" s="344" t="str">
        <f>IF(I163="","",I163)</f>
        <v>-</v>
      </c>
      <c r="H166" s="18" t="str">
        <f>IF(R160="","",R160)</f>
        <v/>
      </c>
      <c r="I166" s="17" t="str">
        <f t="shared" si="46"/>
        <v/>
      </c>
      <c r="J166" s="43" t="str">
        <f>IF(P160="","",P160)</f>
        <v/>
      </c>
      <c r="K166" s="344" t="str">
        <f>IF(M163="","",M163)</f>
        <v/>
      </c>
      <c r="L166" s="18" t="str">
        <f>IF(R163="","",R163)</f>
        <v/>
      </c>
      <c r="M166" s="17" t="str">
        <f>IF(L166="","","-")</f>
        <v/>
      </c>
      <c r="N166" s="43" t="str">
        <f>IF(P163="","",P163)</f>
        <v/>
      </c>
      <c r="O166" s="344" t="str">
        <f>IF(Q163="","",Q163)</f>
        <v/>
      </c>
      <c r="P166" s="364"/>
      <c r="Q166" s="365"/>
      <c r="R166" s="365"/>
      <c r="S166" s="366"/>
      <c r="T166" s="89">
        <f>Y165</f>
        <v>0</v>
      </c>
      <c r="U166" s="4" t="s">
        <v>2</v>
      </c>
      <c r="V166" s="90">
        <f>Z165</f>
        <v>3</v>
      </c>
      <c r="W166" s="3" t="s">
        <v>1</v>
      </c>
      <c r="X166" s="1"/>
      <c r="Y166" s="10"/>
      <c r="Z166" s="9"/>
      <c r="AA166" s="10"/>
      <c r="AB166" s="9"/>
      <c r="AC166" s="8"/>
      <c r="AD166" s="9"/>
      <c r="AE166" s="9"/>
      <c r="AF166" s="8"/>
      <c r="AG166" s="74"/>
      <c r="AH166" s="52"/>
      <c r="AI166" s="53" t="s">
        <v>49</v>
      </c>
      <c r="AJ166" s="19">
        <f>IF(AX157="","",AX157)</f>
        <v>19</v>
      </c>
      <c r="AK166" s="17" t="str">
        <f t="shared" si="45"/>
        <v>-</v>
      </c>
      <c r="AL166" s="43">
        <f>IF(AV157="","",AV157)</f>
        <v>21</v>
      </c>
      <c r="AM166" s="344" t="str">
        <f>IF(AO163="","",AO163)</f>
        <v/>
      </c>
      <c r="AN166" s="18">
        <f>IF(AX160="","",AX160)</f>
        <v>14</v>
      </c>
      <c r="AO166" s="17" t="str">
        <f t="shared" si="47"/>
        <v>-</v>
      </c>
      <c r="AP166" s="43">
        <f>IF(AV160="","",AV160)</f>
        <v>21</v>
      </c>
      <c r="AQ166" s="344" t="str">
        <f>IF(AS163="","",AS163)</f>
        <v/>
      </c>
      <c r="AR166" s="18" t="str">
        <f>IF(AX163="","",AX163)</f>
        <v/>
      </c>
      <c r="AS166" s="17" t="str">
        <f>IF(AR166="","","-")</f>
        <v/>
      </c>
      <c r="AT166" s="43" t="str">
        <f>IF(AV163="","",AV163)</f>
        <v/>
      </c>
      <c r="AU166" s="344" t="str">
        <f>IF(AW163="","",AW163)</f>
        <v/>
      </c>
      <c r="AV166" s="364"/>
      <c r="AW166" s="365"/>
      <c r="AX166" s="365"/>
      <c r="AY166" s="366"/>
      <c r="AZ166" s="89">
        <f>BE165</f>
        <v>0</v>
      </c>
      <c r="BA166" s="4" t="s">
        <v>2</v>
      </c>
      <c r="BB166" s="90">
        <f>BF165</f>
        <v>3</v>
      </c>
      <c r="BC166" s="3" t="s">
        <v>1</v>
      </c>
      <c r="BD166" s="1"/>
      <c r="BE166" s="10"/>
      <c r="BF166" s="9"/>
      <c r="BG166" s="10"/>
      <c r="BH166" s="9"/>
      <c r="BI166" s="8"/>
      <c r="BJ166" s="9"/>
      <c r="BK166" s="9"/>
      <c r="BL166" s="8"/>
    </row>
    <row r="167" spans="1:64" ht="9.9499999999999993" customHeight="1" thickBot="1" x14ac:dyDescent="0.2">
      <c r="A167" s="63"/>
      <c r="B167" s="59"/>
      <c r="C167" s="77"/>
      <c r="D167" s="78"/>
      <c r="E167" s="79"/>
      <c r="F167" s="78"/>
      <c r="G167" s="78"/>
      <c r="H167" s="78"/>
      <c r="I167" s="79"/>
      <c r="J167" s="78"/>
      <c r="K167" s="78"/>
      <c r="L167" s="78"/>
      <c r="M167" s="79"/>
      <c r="N167" s="78"/>
      <c r="O167" s="78"/>
      <c r="P167" s="78"/>
      <c r="Q167" s="79"/>
      <c r="R167" s="78"/>
      <c r="S167" s="78"/>
      <c r="T167" s="389"/>
      <c r="U167" s="389"/>
      <c r="V167" s="389"/>
      <c r="W167" s="389"/>
      <c r="X167" s="80"/>
      <c r="Y167" s="86"/>
      <c r="Z167" s="86"/>
      <c r="AA167" s="86"/>
      <c r="AB167" s="86"/>
      <c r="AC167" s="86"/>
      <c r="AD167" s="86"/>
      <c r="AE167" s="86"/>
      <c r="AF167" s="86"/>
      <c r="AG167" s="86"/>
    </row>
    <row r="168" spans="1:64" ht="15" customHeight="1" x14ac:dyDescent="0.15">
      <c r="A168" s="81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</row>
    <row r="169" spans="1:64" ht="15" customHeight="1" x14ac:dyDescent="0.15">
      <c r="A169" s="63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</row>
    <row r="170" spans="1:64" ht="15" customHeight="1" x14ac:dyDescent="0.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</row>
    <row r="171" spans="1:64" ht="12" customHeight="1" x14ac:dyDescent="0.15">
      <c r="B171" s="127" t="s">
        <v>171</v>
      </c>
      <c r="C171" s="128" t="s">
        <v>352</v>
      </c>
      <c r="D171" s="419" t="s">
        <v>30</v>
      </c>
      <c r="E171" s="420"/>
      <c r="F171" s="420"/>
      <c r="G171" s="421"/>
      <c r="H171" s="95"/>
      <c r="I171" s="96"/>
      <c r="J171" s="96"/>
      <c r="K171" s="44"/>
      <c r="L171" s="44"/>
      <c r="M171" s="59"/>
      <c r="N171" s="56"/>
      <c r="O171" s="56"/>
      <c r="P171" s="56"/>
      <c r="Q171" s="56"/>
      <c r="R171" s="56"/>
      <c r="S171" s="56"/>
      <c r="T171" s="422" t="s">
        <v>6</v>
      </c>
      <c r="U171" s="422"/>
      <c r="V171" s="422"/>
      <c r="W171" s="422"/>
      <c r="X171" s="422"/>
      <c r="Y171" s="422"/>
      <c r="Z171" s="422"/>
      <c r="AA171" s="422"/>
      <c r="AB171" s="422"/>
      <c r="AC171" s="422"/>
      <c r="AD171" s="422"/>
      <c r="AE171" s="422"/>
      <c r="AF171" s="422"/>
      <c r="AG171" s="422"/>
      <c r="AH171" s="422"/>
    </row>
    <row r="172" spans="1:64" ht="12" customHeight="1" thickBot="1" x14ac:dyDescent="0.2">
      <c r="B172" s="129" t="s">
        <v>173</v>
      </c>
      <c r="C172" s="130" t="s">
        <v>174</v>
      </c>
      <c r="D172" s="414"/>
      <c r="E172" s="415"/>
      <c r="F172" s="415"/>
      <c r="G172" s="416"/>
      <c r="H172" s="97"/>
      <c r="I172" s="98">
        <v>12</v>
      </c>
      <c r="J172" s="99">
        <v>13</v>
      </c>
      <c r="K172" s="59"/>
      <c r="L172" s="59"/>
      <c r="M172" s="59"/>
      <c r="N172" s="56"/>
      <c r="O172" s="56"/>
      <c r="P172" s="56"/>
      <c r="Q172" s="56"/>
      <c r="R172" s="56"/>
      <c r="S172" s="56"/>
      <c r="T172" s="422"/>
      <c r="U172" s="422"/>
      <c r="V172" s="422"/>
      <c r="W172" s="422"/>
      <c r="X172" s="422"/>
      <c r="Y172" s="422"/>
      <c r="Z172" s="422"/>
      <c r="AA172" s="422"/>
      <c r="AB172" s="422"/>
      <c r="AC172" s="422"/>
      <c r="AD172" s="422"/>
      <c r="AE172" s="422"/>
      <c r="AF172" s="422"/>
      <c r="AG172" s="422"/>
      <c r="AH172" s="422"/>
      <c r="AI172" s="423" t="s">
        <v>28</v>
      </c>
      <c r="AJ172" s="423"/>
      <c r="AK172" s="423"/>
      <c r="AL172" s="423"/>
      <c r="AM172" s="423"/>
      <c r="AN172" s="423"/>
      <c r="AO172" s="423"/>
      <c r="AP172" s="423"/>
      <c r="AQ172" s="423"/>
      <c r="AR172" s="423"/>
      <c r="AS172" s="423"/>
      <c r="AT172" s="423"/>
      <c r="AU172" s="423"/>
      <c r="AV172" s="423"/>
      <c r="AW172" s="423"/>
      <c r="AX172" s="423"/>
    </row>
    <row r="173" spans="1:64" ht="12" customHeight="1" thickTop="1" thickBot="1" x14ac:dyDescent="0.2">
      <c r="B173" s="131" t="s">
        <v>255</v>
      </c>
      <c r="C173" s="132" t="s">
        <v>353</v>
      </c>
      <c r="D173" s="411" t="s">
        <v>31</v>
      </c>
      <c r="E173" s="412"/>
      <c r="F173" s="412"/>
      <c r="G173" s="413"/>
      <c r="H173" s="200"/>
      <c r="I173" s="201">
        <v>15</v>
      </c>
      <c r="J173" s="202">
        <v>15</v>
      </c>
      <c r="K173" s="206"/>
      <c r="L173" s="206"/>
      <c r="M173" s="207"/>
      <c r="N173" s="59"/>
      <c r="O173" s="59"/>
      <c r="P173" s="59"/>
      <c r="Q173" s="58"/>
      <c r="R173" s="58"/>
      <c r="S173" s="58"/>
      <c r="T173" s="422"/>
      <c r="U173" s="422"/>
      <c r="V173" s="422"/>
      <c r="W173" s="422"/>
      <c r="X173" s="422"/>
      <c r="Y173" s="422"/>
      <c r="Z173" s="422"/>
      <c r="AA173" s="422"/>
      <c r="AB173" s="422"/>
      <c r="AC173" s="422"/>
      <c r="AD173" s="422"/>
      <c r="AE173" s="422"/>
      <c r="AF173" s="422"/>
      <c r="AG173" s="422"/>
      <c r="AH173" s="422"/>
      <c r="AI173" s="423"/>
      <c r="AJ173" s="423"/>
      <c r="AK173" s="423"/>
      <c r="AL173" s="423"/>
      <c r="AM173" s="423"/>
      <c r="AN173" s="423"/>
      <c r="AO173" s="423"/>
      <c r="AP173" s="423"/>
      <c r="AQ173" s="423"/>
      <c r="AR173" s="423"/>
      <c r="AS173" s="423"/>
      <c r="AT173" s="423"/>
      <c r="AU173" s="423"/>
      <c r="AV173" s="423"/>
      <c r="AW173" s="423"/>
      <c r="AX173" s="423"/>
    </row>
    <row r="174" spans="1:64" ht="12" customHeight="1" thickTop="1" thickBot="1" x14ac:dyDescent="0.2">
      <c r="B174" s="133" t="s">
        <v>257</v>
      </c>
      <c r="C174" s="134" t="s">
        <v>258</v>
      </c>
      <c r="D174" s="414"/>
      <c r="E174" s="415"/>
      <c r="F174" s="415"/>
      <c r="G174" s="416"/>
      <c r="H174" s="64"/>
      <c r="I174" s="59"/>
      <c r="J174" s="59"/>
      <c r="K174" s="105">
        <v>9</v>
      </c>
      <c r="L174" s="105">
        <v>15</v>
      </c>
      <c r="M174" s="208">
        <v>15</v>
      </c>
      <c r="N174" s="59"/>
      <c r="O174" s="58"/>
      <c r="P174" s="58"/>
      <c r="Q174" s="58"/>
      <c r="R174" s="58"/>
      <c r="S174" s="58"/>
      <c r="T174" s="422"/>
      <c r="U174" s="422"/>
      <c r="V174" s="422"/>
      <c r="W174" s="422"/>
      <c r="X174" s="422"/>
      <c r="Y174" s="422"/>
      <c r="Z174" s="422"/>
      <c r="AA174" s="422"/>
      <c r="AB174" s="422"/>
      <c r="AC174" s="422"/>
      <c r="AD174" s="422"/>
      <c r="AE174" s="422"/>
      <c r="AF174" s="422"/>
      <c r="AG174" s="422"/>
      <c r="AH174" s="422"/>
      <c r="AK174" s="60"/>
    </row>
    <row r="175" spans="1:64" ht="12" customHeight="1" thickTop="1" x14ac:dyDescent="0.15">
      <c r="B175" s="135" t="s">
        <v>247</v>
      </c>
      <c r="C175" s="136" t="s">
        <v>334</v>
      </c>
      <c r="D175" s="424" t="s">
        <v>369</v>
      </c>
      <c r="E175" s="425"/>
      <c r="F175" s="425"/>
      <c r="G175" s="426"/>
      <c r="H175" s="64"/>
      <c r="I175" s="59"/>
      <c r="J175" s="59"/>
      <c r="K175" s="101">
        <v>15</v>
      </c>
      <c r="L175" s="101">
        <v>9</v>
      </c>
      <c r="M175" s="102">
        <v>13</v>
      </c>
      <c r="N175" s="103"/>
      <c r="O175" s="103"/>
      <c r="P175" s="104"/>
      <c r="Q175" s="116"/>
      <c r="R175" s="116"/>
      <c r="S175" s="116"/>
      <c r="T175" s="63"/>
      <c r="AI175" s="384" t="s">
        <v>276</v>
      </c>
      <c r="AJ175" s="384"/>
      <c r="AK175" s="384"/>
      <c r="AL175" s="384"/>
      <c r="AM175" s="384"/>
      <c r="AN175" s="384"/>
      <c r="AO175" s="384"/>
      <c r="AP175" s="384"/>
      <c r="AQ175" s="384"/>
      <c r="AR175" s="384"/>
      <c r="AS175" s="384"/>
      <c r="AT175" s="384"/>
      <c r="AU175" s="384"/>
      <c r="AV175" s="384"/>
      <c r="AW175" s="384"/>
      <c r="AX175" s="384"/>
      <c r="AY175" s="384"/>
      <c r="AZ175" s="384"/>
      <c r="BA175" s="384"/>
      <c r="BB175" s="384"/>
    </row>
    <row r="176" spans="1:64" ht="12" customHeight="1" thickBot="1" x14ac:dyDescent="0.2">
      <c r="B176" s="129" t="s">
        <v>249</v>
      </c>
      <c r="C176" s="130" t="s">
        <v>334</v>
      </c>
      <c r="D176" s="414"/>
      <c r="E176" s="415"/>
      <c r="F176" s="415"/>
      <c r="G176" s="416"/>
      <c r="H176" s="107"/>
      <c r="I176" s="66"/>
      <c r="J176" s="66"/>
      <c r="K176" s="117"/>
      <c r="L176" s="117"/>
      <c r="M176" s="117"/>
      <c r="N176" s="59"/>
      <c r="O176" s="59"/>
      <c r="P176" s="111"/>
      <c r="Q176" s="118"/>
      <c r="R176" s="118"/>
      <c r="S176" s="118"/>
      <c r="T176" s="83"/>
      <c r="U176" s="63"/>
      <c r="V176" s="63"/>
      <c r="AI176" s="384"/>
      <c r="AJ176" s="384"/>
      <c r="AK176" s="384"/>
      <c r="AL176" s="384"/>
      <c r="AM176" s="384"/>
      <c r="AN176" s="384"/>
      <c r="AO176" s="384"/>
      <c r="AP176" s="384"/>
      <c r="AQ176" s="384"/>
      <c r="AR176" s="384"/>
      <c r="AS176" s="384"/>
      <c r="AT176" s="384"/>
      <c r="AU176" s="384"/>
      <c r="AV176" s="384"/>
      <c r="AW176" s="384"/>
      <c r="AX176" s="384"/>
      <c r="AY176" s="384"/>
      <c r="AZ176" s="384"/>
      <c r="BA176" s="384"/>
      <c r="BB176" s="384"/>
    </row>
    <row r="177" spans="2:55" ht="12" customHeight="1" thickTop="1" thickBot="1" x14ac:dyDescent="0.2">
      <c r="B177" s="196" t="s">
        <v>130</v>
      </c>
      <c r="C177" s="197" t="s">
        <v>131</v>
      </c>
      <c r="D177" s="411" t="s">
        <v>32</v>
      </c>
      <c r="E177" s="412"/>
      <c r="F177" s="412"/>
      <c r="G177" s="413"/>
      <c r="H177" s="64"/>
      <c r="I177" s="59"/>
      <c r="J177" s="59"/>
      <c r="K177" s="116"/>
      <c r="L177" s="116"/>
      <c r="M177" s="116"/>
      <c r="N177" s="105"/>
      <c r="O177" s="105">
        <v>13</v>
      </c>
      <c r="P177" s="106">
        <v>16</v>
      </c>
      <c r="Q177" s="119"/>
      <c r="R177" s="119"/>
      <c r="S177" s="119"/>
    </row>
    <row r="178" spans="2:55" ht="12" customHeight="1" thickTop="1" thickBot="1" x14ac:dyDescent="0.2">
      <c r="B178" s="198" t="s">
        <v>133</v>
      </c>
      <c r="C178" s="199" t="s">
        <v>313</v>
      </c>
      <c r="D178" s="414"/>
      <c r="E178" s="415"/>
      <c r="F178" s="415"/>
      <c r="G178" s="416"/>
      <c r="H178" s="203"/>
      <c r="I178" s="204">
        <v>15</v>
      </c>
      <c r="J178" s="205">
        <v>15</v>
      </c>
      <c r="K178" s="116"/>
      <c r="L178" s="116"/>
      <c r="M178" s="116"/>
      <c r="N178" s="105"/>
      <c r="O178" s="105">
        <v>15</v>
      </c>
      <c r="P178" s="208">
        <v>18</v>
      </c>
      <c r="Q178" s="214"/>
      <c r="R178" s="214"/>
      <c r="S178" s="215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</row>
    <row r="179" spans="2:55" ht="12" customHeight="1" thickTop="1" thickBot="1" x14ac:dyDescent="0.2">
      <c r="B179" s="135" t="s">
        <v>77</v>
      </c>
      <c r="C179" s="136" t="s">
        <v>63</v>
      </c>
      <c r="D179" s="411" t="s">
        <v>33</v>
      </c>
      <c r="E179" s="412"/>
      <c r="F179" s="412"/>
      <c r="G179" s="413"/>
      <c r="H179" s="100"/>
      <c r="I179" s="101">
        <v>8</v>
      </c>
      <c r="J179" s="102">
        <v>13</v>
      </c>
      <c r="K179" s="203">
        <v>10</v>
      </c>
      <c r="L179" s="204">
        <v>15</v>
      </c>
      <c r="M179" s="205">
        <v>16</v>
      </c>
      <c r="N179" s="211"/>
      <c r="O179" s="211"/>
      <c r="P179" s="212"/>
      <c r="Q179" s="116"/>
      <c r="R179" s="116"/>
      <c r="S179" s="216"/>
      <c r="AJ179" s="266"/>
      <c r="AK179" s="266"/>
      <c r="AL179" s="266"/>
      <c r="AM179" s="266"/>
      <c r="AN179" s="266"/>
      <c r="AO179" s="266"/>
      <c r="AP179" s="266"/>
      <c r="AQ179" s="266"/>
      <c r="AR179" s="266"/>
      <c r="AS179" s="266"/>
      <c r="AT179" s="266"/>
      <c r="AU179" s="266"/>
      <c r="AV179" s="266"/>
      <c r="AW179" s="266"/>
      <c r="AX179" s="266"/>
      <c r="AY179" s="266"/>
      <c r="AZ179" s="266"/>
      <c r="BA179" s="266"/>
      <c r="BB179" s="266"/>
      <c r="BC179" s="266"/>
    </row>
    <row r="180" spans="2:55" ht="12" customHeight="1" thickTop="1" thickBot="1" x14ac:dyDescent="0.2">
      <c r="B180" s="129" t="s">
        <v>79</v>
      </c>
      <c r="C180" s="130" t="s">
        <v>63</v>
      </c>
      <c r="D180" s="414"/>
      <c r="E180" s="415"/>
      <c r="F180" s="415"/>
      <c r="G180" s="416"/>
      <c r="H180" s="64"/>
      <c r="I180" s="59"/>
      <c r="J180" s="59"/>
      <c r="K180" s="105">
        <v>15</v>
      </c>
      <c r="L180" s="105">
        <v>12</v>
      </c>
      <c r="M180" s="106">
        <v>14</v>
      </c>
      <c r="N180" s="116"/>
      <c r="O180" s="119"/>
      <c r="P180" s="119"/>
      <c r="Q180" s="116"/>
      <c r="R180" s="116"/>
      <c r="S180" s="216"/>
    </row>
    <row r="181" spans="2:55" ht="12" customHeight="1" thickTop="1" x14ac:dyDescent="0.15">
      <c r="B181" s="141" t="s">
        <v>136</v>
      </c>
      <c r="C181" s="142" t="s">
        <v>315</v>
      </c>
      <c r="D181" s="417" t="s">
        <v>65</v>
      </c>
      <c r="E181" s="412"/>
      <c r="F181" s="412"/>
      <c r="G181" s="413"/>
      <c r="H181" s="64"/>
      <c r="I181" s="59"/>
      <c r="J181" s="59"/>
      <c r="K181" s="109"/>
      <c r="L181" s="109"/>
      <c r="M181" s="110"/>
      <c r="N181" s="116"/>
      <c r="O181" s="119"/>
      <c r="P181" s="119"/>
      <c r="Q181" s="116"/>
      <c r="R181" s="116"/>
      <c r="S181" s="216"/>
      <c r="X181" s="46" t="s">
        <v>27</v>
      </c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</row>
    <row r="182" spans="2:55" ht="12" customHeight="1" thickBot="1" x14ac:dyDescent="0.2">
      <c r="B182" s="143" t="s">
        <v>138</v>
      </c>
      <c r="C182" s="144" t="s">
        <v>315</v>
      </c>
      <c r="D182" s="418"/>
      <c r="E182" s="415"/>
      <c r="F182" s="415"/>
      <c r="G182" s="416"/>
      <c r="H182" s="107"/>
      <c r="I182" s="66"/>
      <c r="J182" s="66"/>
      <c r="K182" s="117"/>
      <c r="L182" s="117"/>
      <c r="M182" s="117"/>
      <c r="N182" s="116"/>
      <c r="O182" s="119"/>
      <c r="P182" s="119"/>
      <c r="Q182" s="59"/>
      <c r="R182" s="59"/>
      <c r="S182" s="217"/>
      <c r="T182" s="213"/>
      <c r="U182" s="213">
        <v>15</v>
      </c>
      <c r="V182" s="213">
        <v>15</v>
      </c>
      <c r="W182" s="213"/>
      <c r="X182" s="348" t="str">
        <f>B177</f>
        <v>藤澤　誠</v>
      </c>
      <c r="Y182" s="349"/>
      <c r="Z182" s="349"/>
      <c r="AA182" s="349"/>
      <c r="AB182" s="349"/>
      <c r="AC182" s="349"/>
      <c r="AD182" s="349"/>
      <c r="AE182" s="352" t="str">
        <f>C177</f>
        <v>さぬき市協会</v>
      </c>
      <c r="AF182" s="349"/>
      <c r="AG182" s="349"/>
      <c r="AH182" s="353"/>
    </row>
    <row r="183" spans="2:55" ht="12" customHeight="1" thickTop="1" x14ac:dyDescent="0.15">
      <c r="B183" s="141" t="s">
        <v>122</v>
      </c>
      <c r="C183" s="142" t="s">
        <v>118</v>
      </c>
      <c r="D183" s="411" t="s">
        <v>34</v>
      </c>
      <c r="E183" s="412"/>
      <c r="F183" s="412"/>
      <c r="G183" s="413"/>
      <c r="H183" s="95"/>
      <c r="I183" s="96"/>
      <c r="J183" s="96"/>
      <c r="K183" s="116"/>
      <c r="L183" s="116"/>
      <c r="M183" s="116"/>
      <c r="N183" s="116"/>
      <c r="O183" s="116"/>
      <c r="P183" s="116"/>
      <c r="Q183" s="59"/>
      <c r="R183" s="59"/>
      <c r="S183" s="111"/>
      <c r="T183" s="203"/>
      <c r="U183" s="204">
        <v>11</v>
      </c>
      <c r="V183" s="204">
        <v>11</v>
      </c>
      <c r="W183" s="218"/>
      <c r="X183" s="350" t="str">
        <f>B178</f>
        <v>友成えりか</v>
      </c>
      <c r="Y183" s="351"/>
      <c r="Z183" s="351"/>
      <c r="AA183" s="351"/>
      <c r="AB183" s="351"/>
      <c r="AC183" s="351"/>
      <c r="AD183" s="351"/>
      <c r="AE183" s="360" t="str">
        <f>C178</f>
        <v>さぬき市協会</v>
      </c>
      <c r="AF183" s="351"/>
      <c r="AG183" s="351"/>
      <c r="AH183" s="361"/>
    </row>
    <row r="184" spans="2:55" ht="12" customHeight="1" thickBot="1" x14ac:dyDescent="0.2">
      <c r="B184" s="143" t="s">
        <v>123</v>
      </c>
      <c r="C184" s="144" t="s">
        <v>311</v>
      </c>
      <c r="D184" s="414"/>
      <c r="E184" s="415"/>
      <c r="F184" s="415"/>
      <c r="G184" s="416"/>
      <c r="H184" s="97"/>
      <c r="I184" s="98">
        <v>10</v>
      </c>
      <c r="J184" s="99">
        <v>9</v>
      </c>
      <c r="K184" s="116"/>
      <c r="L184" s="116"/>
      <c r="M184" s="116"/>
      <c r="N184" s="116"/>
      <c r="O184" s="116"/>
      <c r="P184" s="116"/>
      <c r="Q184" s="116"/>
      <c r="R184" s="116"/>
      <c r="S184" s="120"/>
      <c r="X184" s="47" t="s">
        <v>5</v>
      </c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</row>
    <row r="185" spans="2:55" ht="12" customHeight="1" thickTop="1" thickBot="1" x14ac:dyDescent="0.2">
      <c r="B185" s="192" t="s">
        <v>243</v>
      </c>
      <c r="C185" s="193" t="s">
        <v>334</v>
      </c>
      <c r="D185" s="405" t="s">
        <v>35</v>
      </c>
      <c r="E185" s="406"/>
      <c r="F185" s="406"/>
      <c r="G185" s="407"/>
      <c r="H185" s="200"/>
      <c r="I185" s="201">
        <v>15</v>
      </c>
      <c r="J185" s="202">
        <v>15</v>
      </c>
      <c r="K185" s="206"/>
      <c r="L185" s="206"/>
      <c r="M185" s="207"/>
      <c r="N185" s="116"/>
      <c r="O185" s="116"/>
      <c r="P185" s="116"/>
      <c r="Q185" s="116"/>
      <c r="R185" s="116"/>
      <c r="S185" s="120"/>
      <c r="X185" s="348" t="str">
        <f>B185</f>
        <v>浜田祐輔</v>
      </c>
      <c r="Y185" s="349"/>
      <c r="Z185" s="349"/>
      <c r="AA185" s="349"/>
      <c r="AB185" s="349"/>
      <c r="AC185" s="349"/>
      <c r="AD185" s="349"/>
      <c r="AE185" s="352" t="str">
        <f>C185</f>
        <v>へなちょこかっしーず</v>
      </c>
      <c r="AF185" s="349"/>
      <c r="AG185" s="349"/>
      <c r="AH185" s="353"/>
    </row>
    <row r="186" spans="2:55" ht="12" customHeight="1" thickTop="1" thickBot="1" x14ac:dyDescent="0.2">
      <c r="B186" s="194" t="s">
        <v>245</v>
      </c>
      <c r="C186" s="195" t="s">
        <v>334</v>
      </c>
      <c r="D186" s="408"/>
      <c r="E186" s="409"/>
      <c r="F186" s="409"/>
      <c r="G186" s="410"/>
      <c r="H186" s="64"/>
      <c r="I186" s="59"/>
      <c r="J186" s="59"/>
      <c r="K186" s="105"/>
      <c r="L186" s="105">
        <v>15</v>
      </c>
      <c r="M186" s="208">
        <v>15</v>
      </c>
      <c r="N186" s="116"/>
      <c r="O186" s="116"/>
      <c r="P186" s="116"/>
      <c r="Q186" s="116"/>
      <c r="R186" s="116"/>
      <c r="S186" s="120"/>
      <c r="X186" s="350" t="str">
        <f>B186</f>
        <v>杉谷　梢</v>
      </c>
      <c r="Y186" s="351"/>
      <c r="Z186" s="351"/>
      <c r="AA186" s="351"/>
      <c r="AB186" s="351"/>
      <c r="AC186" s="351"/>
      <c r="AD186" s="351"/>
      <c r="AE186" s="360" t="str">
        <f>C186</f>
        <v>へなちょこかっしーず</v>
      </c>
      <c r="AF186" s="351"/>
      <c r="AG186" s="351"/>
      <c r="AH186" s="361"/>
    </row>
    <row r="187" spans="2:55" ht="12" customHeight="1" thickTop="1" x14ac:dyDescent="0.15">
      <c r="B187" s="141" t="s">
        <v>72</v>
      </c>
      <c r="C187" s="142" t="s">
        <v>63</v>
      </c>
      <c r="D187" s="411" t="s">
        <v>274</v>
      </c>
      <c r="E187" s="412"/>
      <c r="F187" s="412"/>
      <c r="G187" s="413"/>
      <c r="H187" s="64"/>
      <c r="I187" s="59"/>
      <c r="J187" s="59"/>
      <c r="K187" s="101"/>
      <c r="L187" s="101">
        <v>11</v>
      </c>
      <c r="M187" s="102">
        <v>8</v>
      </c>
      <c r="N187" s="206"/>
      <c r="O187" s="206"/>
      <c r="P187" s="207"/>
      <c r="Q187" s="116"/>
      <c r="R187" s="116"/>
      <c r="S187" s="120"/>
    </row>
    <row r="188" spans="2:55" ht="12" customHeight="1" thickBot="1" x14ac:dyDescent="0.2">
      <c r="B188" s="143" t="s">
        <v>75</v>
      </c>
      <c r="C188" s="144" t="s">
        <v>63</v>
      </c>
      <c r="D188" s="414"/>
      <c r="E188" s="415"/>
      <c r="F188" s="415"/>
      <c r="G188" s="416"/>
      <c r="H188" s="107"/>
      <c r="I188" s="66"/>
      <c r="J188" s="66"/>
      <c r="K188" s="117"/>
      <c r="L188" s="117"/>
      <c r="M188" s="117"/>
      <c r="N188" s="105"/>
      <c r="O188" s="105">
        <v>15</v>
      </c>
      <c r="P188" s="208">
        <v>15</v>
      </c>
      <c r="Q188" s="121"/>
      <c r="R188" s="121"/>
      <c r="S188" s="122"/>
    </row>
    <row r="189" spans="2:55" ht="12" customHeight="1" thickTop="1" x14ac:dyDescent="0.15">
      <c r="B189" s="141" t="s">
        <v>356</v>
      </c>
      <c r="C189" s="142" t="s">
        <v>272</v>
      </c>
      <c r="D189" s="411" t="s">
        <v>36</v>
      </c>
      <c r="E189" s="412"/>
      <c r="F189" s="412"/>
      <c r="G189" s="413"/>
      <c r="H189" s="64"/>
      <c r="I189" s="59"/>
      <c r="J189" s="59"/>
      <c r="K189" s="116"/>
      <c r="L189" s="116"/>
      <c r="M189" s="116"/>
      <c r="N189" s="105"/>
      <c r="O189" s="105">
        <v>10</v>
      </c>
      <c r="P189" s="106">
        <v>11</v>
      </c>
      <c r="Q189" s="119"/>
      <c r="R189" s="119"/>
      <c r="S189" s="119"/>
    </row>
    <row r="190" spans="2:55" ht="12" customHeight="1" thickBot="1" x14ac:dyDescent="0.2">
      <c r="B190" s="143" t="s">
        <v>357</v>
      </c>
      <c r="C190" s="144" t="s">
        <v>272</v>
      </c>
      <c r="D190" s="414"/>
      <c r="E190" s="415"/>
      <c r="F190" s="415"/>
      <c r="G190" s="416"/>
      <c r="H190" s="97"/>
      <c r="I190" s="98">
        <v>8</v>
      </c>
      <c r="J190" s="99">
        <v>9</v>
      </c>
      <c r="K190" s="116"/>
      <c r="L190" s="116"/>
      <c r="M190" s="116"/>
      <c r="N190" s="59"/>
      <c r="O190" s="59"/>
      <c r="P190" s="111"/>
      <c r="Q190" s="119"/>
      <c r="R190" s="119"/>
      <c r="S190" s="119"/>
    </row>
    <row r="191" spans="2:55" ht="12" customHeight="1" thickTop="1" thickBot="1" x14ac:dyDescent="0.2">
      <c r="B191" s="135" t="s">
        <v>95</v>
      </c>
      <c r="C191" s="136" t="s">
        <v>309</v>
      </c>
      <c r="D191" s="405" t="s">
        <v>37</v>
      </c>
      <c r="E191" s="406"/>
      <c r="F191" s="406"/>
      <c r="G191" s="407"/>
      <c r="H191" s="200"/>
      <c r="I191" s="201">
        <v>15</v>
      </c>
      <c r="J191" s="202">
        <v>15</v>
      </c>
      <c r="K191" s="206"/>
      <c r="L191" s="206"/>
      <c r="M191" s="207"/>
      <c r="N191" s="109"/>
      <c r="O191" s="109"/>
      <c r="P191" s="110"/>
      <c r="Q191" s="119"/>
      <c r="R191" s="119"/>
      <c r="S191" s="119"/>
    </row>
    <row r="192" spans="2:55" ht="12" customHeight="1" thickTop="1" x14ac:dyDescent="0.15">
      <c r="B192" s="145" t="s">
        <v>98</v>
      </c>
      <c r="C192" s="146" t="s">
        <v>309</v>
      </c>
      <c r="D192" s="408"/>
      <c r="E192" s="409"/>
      <c r="F192" s="409"/>
      <c r="G192" s="410"/>
      <c r="H192" s="64"/>
      <c r="I192" s="59"/>
      <c r="J192" s="59"/>
      <c r="K192" s="105">
        <v>15</v>
      </c>
      <c r="L192" s="105">
        <v>11</v>
      </c>
      <c r="M192" s="105">
        <v>15</v>
      </c>
      <c r="N192" s="115"/>
      <c r="O192" s="123"/>
      <c r="P192" s="123"/>
      <c r="Q192" s="123"/>
      <c r="R192" s="123"/>
      <c r="S192" s="123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</row>
    <row r="193" spans="1:64" ht="12" customHeight="1" x14ac:dyDescent="0.15">
      <c r="B193" s="135" t="s">
        <v>90</v>
      </c>
      <c r="C193" s="136" t="s">
        <v>308</v>
      </c>
      <c r="D193" s="405" t="s">
        <v>275</v>
      </c>
      <c r="E193" s="406"/>
      <c r="F193" s="406"/>
      <c r="G193" s="407"/>
      <c r="H193" s="64"/>
      <c r="I193" s="59"/>
      <c r="J193" s="59"/>
      <c r="K193" s="209">
        <v>11</v>
      </c>
      <c r="L193" s="209">
        <v>15</v>
      </c>
      <c r="M193" s="210">
        <v>8</v>
      </c>
      <c r="N193" s="116"/>
      <c r="O193" s="119"/>
      <c r="P193" s="119"/>
      <c r="Q193" s="119"/>
      <c r="R193" s="119"/>
      <c r="S193" s="119"/>
    </row>
    <row r="194" spans="1:64" ht="12" customHeight="1" x14ac:dyDescent="0.15">
      <c r="B194" s="145" t="s">
        <v>92</v>
      </c>
      <c r="C194" s="146" t="s">
        <v>308</v>
      </c>
      <c r="D194" s="408"/>
      <c r="E194" s="409"/>
      <c r="F194" s="409"/>
      <c r="G194" s="410"/>
      <c r="H194" s="115"/>
      <c r="I194" s="103"/>
      <c r="J194" s="103"/>
      <c r="K194" s="59"/>
      <c r="L194" s="59"/>
      <c r="M194" s="59"/>
      <c r="N194" s="59"/>
      <c r="O194" s="123"/>
      <c r="P194" s="123"/>
      <c r="Q194" s="123"/>
      <c r="R194" s="123"/>
      <c r="S194" s="123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</row>
    <row r="195" spans="1:64" ht="9.9499999999999993" customHeight="1" x14ac:dyDescent="0.15">
      <c r="A195" s="63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</row>
    <row r="196" spans="1:64" ht="9.9499999999999993" customHeight="1" thickBot="1" x14ac:dyDescent="0.2">
      <c r="A196" s="63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</row>
    <row r="197" spans="1:64" ht="12" customHeight="1" x14ac:dyDescent="0.15">
      <c r="B197" s="355" t="s">
        <v>287</v>
      </c>
      <c r="C197" s="356"/>
      <c r="D197" s="359" t="str">
        <f>B199</f>
        <v>吉岡酒男</v>
      </c>
      <c r="E197" s="330"/>
      <c r="F197" s="330"/>
      <c r="G197" s="331"/>
      <c r="H197" s="329" t="str">
        <f>B202</f>
        <v>合田英二</v>
      </c>
      <c r="I197" s="330"/>
      <c r="J197" s="330"/>
      <c r="K197" s="331"/>
      <c r="L197" s="329" t="str">
        <f>B205</f>
        <v>下村幹男</v>
      </c>
      <c r="M197" s="330"/>
      <c r="N197" s="330"/>
      <c r="O197" s="331"/>
      <c r="P197" s="329" t="str">
        <f>B208</f>
        <v>漆原和哉</v>
      </c>
      <c r="Q197" s="330"/>
      <c r="R197" s="330"/>
      <c r="S197" s="332"/>
      <c r="T197" s="333" t="s">
        <v>4</v>
      </c>
      <c r="U197" s="334"/>
      <c r="V197" s="334"/>
      <c r="W197" s="335"/>
      <c r="X197" s="91"/>
      <c r="Y197" s="288" t="s">
        <v>24</v>
      </c>
      <c r="Z197" s="289"/>
      <c r="AA197" s="288" t="s">
        <v>23</v>
      </c>
      <c r="AB197" s="290"/>
      <c r="AC197" s="289"/>
      <c r="AD197" s="291" t="s">
        <v>22</v>
      </c>
      <c r="AE197" s="292"/>
      <c r="AF197" s="293"/>
      <c r="AG197" s="62"/>
      <c r="AH197" s="355" t="s">
        <v>288</v>
      </c>
      <c r="AI197" s="356"/>
      <c r="AJ197" s="359" t="str">
        <f>AH199</f>
        <v>中平　流</v>
      </c>
      <c r="AK197" s="330"/>
      <c r="AL197" s="330"/>
      <c r="AM197" s="331"/>
      <c r="AN197" s="329" t="str">
        <f>AH202</f>
        <v>日野正浩</v>
      </c>
      <c r="AO197" s="330"/>
      <c r="AP197" s="330"/>
      <c r="AQ197" s="331"/>
      <c r="AR197" s="329" t="str">
        <f>AH205</f>
        <v>村尾隆明</v>
      </c>
      <c r="AS197" s="330"/>
      <c r="AT197" s="330"/>
      <c r="AU197" s="331"/>
      <c r="AV197" s="329" t="str">
        <f>AH208</f>
        <v>中村文滋</v>
      </c>
      <c r="AW197" s="330"/>
      <c r="AX197" s="330"/>
      <c r="AY197" s="332"/>
      <c r="AZ197" s="333" t="s">
        <v>4</v>
      </c>
      <c r="BA197" s="334"/>
      <c r="BB197" s="334"/>
      <c r="BC197" s="335"/>
      <c r="BD197" s="91"/>
      <c r="BE197" s="288" t="s">
        <v>24</v>
      </c>
      <c r="BF197" s="289"/>
      <c r="BG197" s="288" t="s">
        <v>23</v>
      </c>
      <c r="BH197" s="290"/>
      <c r="BI197" s="289"/>
      <c r="BJ197" s="291" t="s">
        <v>22</v>
      </c>
      <c r="BK197" s="292"/>
      <c r="BL197" s="293"/>
    </row>
    <row r="198" spans="1:64" ht="12" customHeight="1" thickBot="1" x14ac:dyDescent="0.2">
      <c r="B198" s="381"/>
      <c r="C198" s="382"/>
      <c r="D198" s="354" t="str">
        <f>B200</f>
        <v>吉岡倫子</v>
      </c>
      <c r="E198" s="323"/>
      <c r="F198" s="323"/>
      <c r="G198" s="324"/>
      <c r="H198" s="322" t="str">
        <f>B203</f>
        <v>瀧本江里香</v>
      </c>
      <c r="I198" s="323"/>
      <c r="J198" s="323"/>
      <c r="K198" s="324"/>
      <c r="L198" s="322" t="str">
        <f>B206</f>
        <v>下村美佳</v>
      </c>
      <c r="M198" s="323"/>
      <c r="N198" s="323"/>
      <c r="O198" s="324"/>
      <c r="P198" s="322" t="str">
        <f>B209</f>
        <v>石井美紀</v>
      </c>
      <c r="Q198" s="323"/>
      <c r="R198" s="323"/>
      <c r="S198" s="325"/>
      <c r="T198" s="326" t="s">
        <v>3</v>
      </c>
      <c r="U198" s="327"/>
      <c r="V198" s="327"/>
      <c r="W198" s="328"/>
      <c r="X198" s="91"/>
      <c r="Y198" s="92" t="s">
        <v>21</v>
      </c>
      <c r="Z198" s="93" t="s">
        <v>1</v>
      </c>
      <c r="AA198" s="92" t="s">
        <v>25</v>
      </c>
      <c r="AB198" s="93" t="s">
        <v>20</v>
      </c>
      <c r="AC198" s="94" t="s">
        <v>19</v>
      </c>
      <c r="AD198" s="93" t="s">
        <v>25</v>
      </c>
      <c r="AE198" s="93" t="s">
        <v>20</v>
      </c>
      <c r="AF198" s="94" t="s">
        <v>19</v>
      </c>
      <c r="AG198" s="62"/>
      <c r="AH198" s="357"/>
      <c r="AI198" s="358"/>
      <c r="AJ198" s="354" t="str">
        <f>AH200</f>
        <v>尾崎夕子</v>
      </c>
      <c r="AK198" s="323"/>
      <c r="AL198" s="323"/>
      <c r="AM198" s="324"/>
      <c r="AN198" s="322" t="str">
        <f>AH203</f>
        <v>渡辺麻菜美</v>
      </c>
      <c r="AO198" s="323"/>
      <c r="AP198" s="323"/>
      <c r="AQ198" s="324"/>
      <c r="AR198" s="322" t="str">
        <f>AH206</f>
        <v>村尾愛美</v>
      </c>
      <c r="AS198" s="323"/>
      <c r="AT198" s="323"/>
      <c r="AU198" s="324"/>
      <c r="AV198" s="322" t="str">
        <f>AH209</f>
        <v>岩田千秋</v>
      </c>
      <c r="AW198" s="323"/>
      <c r="AX198" s="323"/>
      <c r="AY198" s="325"/>
      <c r="AZ198" s="326" t="s">
        <v>3</v>
      </c>
      <c r="BA198" s="327"/>
      <c r="BB198" s="327"/>
      <c r="BC198" s="328"/>
      <c r="BD198" s="91"/>
      <c r="BE198" s="92" t="s">
        <v>21</v>
      </c>
      <c r="BF198" s="93" t="s">
        <v>1</v>
      </c>
      <c r="BG198" s="92" t="s">
        <v>25</v>
      </c>
      <c r="BH198" s="93" t="s">
        <v>20</v>
      </c>
      <c r="BI198" s="94" t="s">
        <v>19</v>
      </c>
      <c r="BJ198" s="93" t="s">
        <v>25</v>
      </c>
      <c r="BK198" s="93" t="s">
        <v>20</v>
      </c>
      <c r="BL198" s="94" t="s">
        <v>19</v>
      </c>
    </row>
    <row r="199" spans="1:64" ht="12" customHeight="1" x14ac:dyDescent="0.15">
      <c r="B199" s="69" t="s">
        <v>265</v>
      </c>
      <c r="C199" s="51" t="s">
        <v>63</v>
      </c>
      <c r="D199" s="373"/>
      <c r="E199" s="374"/>
      <c r="F199" s="374"/>
      <c r="G199" s="375"/>
      <c r="H199" s="31">
        <v>9</v>
      </c>
      <c r="I199" s="7" t="str">
        <f>IF(H199="","","-")</f>
        <v>-</v>
      </c>
      <c r="J199" s="30">
        <v>15</v>
      </c>
      <c r="K199" s="294" t="str">
        <f>IF(H199&lt;&gt;"",IF(H199&gt;J199,IF(H200&gt;J200,"○",IF(H201&gt;J201,"○","×")),IF(H200&gt;J200,IF(H201&gt;J201,"○","×"),"×")),"")</f>
        <v>×</v>
      </c>
      <c r="L199" s="31">
        <v>15</v>
      </c>
      <c r="M199" s="33" t="str">
        <f t="shared" ref="M199:M204" si="48">IF(L199="","","-")</f>
        <v>-</v>
      </c>
      <c r="N199" s="35">
        <v>8</v>
      </c>
      <c r="O199" s="294" t="str">
        <f>IF(L199&lt;&gt;"",IF(L199&gt;N199,IF(L200&gt;N200,"○",IF(L201&gt;N201,"○","×")),IF(L200&gt;N200,IF(L201&gt;N201,"○","×"),"×")),"")</f>
        <v>×</v>
      </c>
      <c r="P199" s="34">
        <v>9</v>
      </c>
      <c r="Q199" s="33" t="str">
        <f t="shared" ref="Q199:Q207" si="49">IF(P199="","","-")</f>
        <v>-</v>
      </c>
      <c r="R199" s="30">
        <v>15</v>
      </c>
      <c r="S199" s="299" t="str">
        <f>IF(P199&lt;&gt;"",IF(P199&gt;R199,IF(P200&gt;R200,"○",IF(P201&gt;R201,"○","×")),IF(P200&gt;R200,IF(P201&gt;R201,"○","×"),"×")),"")</f>
        <v>×</v>
      </c>
      <c r="T199" s="336" t="s">
        <v>375</v>
      </c>
      <c r="U199" s="337"/>
      <c r="V199" s="337"/>
      <c r="W199" s="338"/>
      <c r="X199" s="1"/>
      <c r="Y199" s="16"/>
      <c r="Z199" s="15"/>
      <c r="AA199" s="39"/>
      <c r="AB199" s="40"/>
      <c r="AC199" s="13"/>
      <c r="AD199" s="15"/>
      <c r="AE199" s="15"/>
      <c r="AF199" s="14"/>
      <c r="AG199" s="70"/>
      <c r="AH199" s="71" t="s">
        <v>233</v>
      </c>
      <c r="AI199" s="72" t="s">
        <v>333</v>
      </c>
      <c r="AJ199" s="373"/>
      <c r="AK199" s="374"/>
      <c r="AL199" s="374"/>
      <c r="AM199" s="375"/>
      <c r="AN199" s="31">
        <v>21</v>
      </c>
      <c r="AO199" s="7" t="str">
        <f>IF(AN199="","","-")</f>
        <v>-</v>
      </c>
      <c r="AP199" s="30">
        <v>20</v>
      </c>
      <c r="AQ199" s="294" t="str">
        <f>IF(AN199&lt;&gt;"",IF(AN199&gt;AP199,IF(AN200&gt;AP200,"○",IF(AN201&gt;AP201,"○","×")),IF(AN200&gt;AP200,IF(AN201&gt;AP201,"○","×"),"×")),"")</f>
        <v>○</v>
      </c>
      <c r="AR199" s="31">
        <v>16</v>
      </c>
      <c r="AS199" s="33" t="str">
        <f t="shared" ref="AS199:AS204" si="50">IF(AR199="","","-")</f>
        <v>-</v>
      </c>
      <c r="AT199" s="35">
        <v>18</v>
      </c>
      <c r="AU199" s="294" t="str">
        <f>IF(AR199&lt;&gt;"",IF(AR199&gt;AT199,IF(AR200&gt;AT200,"○",IF(AR201&gt;AT201,"○","×")),IF(AR200&gt;AT200,IF(AR201&gt;AT201,"○","×"),"×")),"")</f>
        <v>×</v>
      </c>
      <c r="AV199" s="34">
        <v>13</v>
      </c>
      <c r="AW199" s="33" t="str">
        <f t="shared" ref="AW199:AW207" si="51">IF(AV199="","","-")</f>
        <v>-</v>
      </c>
      <c r="AX199" s="30">
        <v>15</v>
      </c>
      <c r="AY199" s="299" t="str">
        <f>IF(AV199&lt;&gt;"",IF(AV199&gt;AX199,IF(AV200&gt;AX200,"○",IF(AV201&gt;AX201,"○","×")),IF(AV200&gt;AX200,IF(AV201&gt;AX201,"○","×"),"×")),"")</f>
        <v>×</v>
      </c>
      <c r="AZ199" s="336" t="s">
        <v>380</v>
      </c>
      <c r="BA199" s="337"/>
      <c r="BB199" s="337"/>
      <c r="BC199" s="338"/>
      <c r="BD199" s="1"/>
      <c r="BE199" s="16"/>
      <c r="BF199" s="15"/>
      <c r="BG199" s="39"/>
      <c r="BH199" s="40"/>
      <c r="BI199" s="13"/>
      <c r="BJ199" s="15"/>
      <c r="BK199" s="15"/>
      <c r="BL199" s="14"/>
    </row>
    <row r="200" spans="1:64" ht="12" customHeight="1" x14ac:dyDescent="0.15">
      <c r="B200" s="69" t="s">
        <v>267</v>
      </c>
      <c r="C200" s="51" t="s">
        <v>63</v>
      </c>
      <c r="D200" s="376"/>
      <c r="E200" s="311"/>
      <c r="F200" s="311"/>
      <c r="G200" s="312"/>
      <c r="H200" s="31">
        <v>7</v>
      </c>
      <c r="I200" s="7" t="str">
        <f>IF(H200="","","-")</f>
        <v>-</v>
      </c>
      <c r="J200" s="32">
        <v>15</v>
      </c>
      <c r="K200" s="295"/>
      <c r="L200" s="31">
        <v>10</v>
      </c>
      <c r="M200" s="7" t="str">
        <f t="shared" si="48"/>
        <v>-</v>
      </c>
      <c r="N200" s="30">
        <v>15</v>
      </c>
      <c r="O200" s="295"/>
      <c r="P200" s="31">
        <v>9</v>
      </c>
      <c r="Q200" s="7" t="str">
        <f t="shared" si="49"/>
        <v>-</v>
      </c>
      <c r="R200" s="30">
        <v>15</v>
      </c>
      <c r="S200" s="300"/>
      <c r="T200" s="319"/>
      <c r="U200" s="320"/>
      <c r="V200" s="320"/>
      <c r="W200" s="321"/>
      <c r="X200" s="1"/>
      <c r="Y200" s="16">
        <f>COUNTIF(D199:S201,"○")</f>
        <v>0</v>
      </c>
      <c r="Z200" s="15">
        <f>COUNTIF(D199:S201,"×")</f>
        <v>3</v>
      </c>
      <c r="AA200" s="12">
        <f>(IF((D199&gt;F199),1,0))+(IF((D200&gt;F200),1,0))+(IF((D201&gt;F201),1,0))+(IF((H199&gt;J199),1,0))+(IF((H200&gt;J200),1,0))+(IF((H201&gt;J201),1,0))+(IF((L199&gt;N199),1,0))+(IF((L200&gt;N200),1,0))+(IF((L201&gt;N201),1,0))+(IF((P199&gt;R199),1,0))+(IF((P200&gt;R200),1,0))+(IF((P201&gt;R201),1,0))</f>
        <v>1</v>
      </c>
      <c r="AB200" s="5">
        <f>(IF((D199&lt;F199),1,0))+(IF((D200&lt;F200),1,0))+(IF((D201&lt;F201),1,0))+(IF((H199&lt;J199),1,0))+(IF((H200&lt;J200),1,0))+(IF((H201&lt;J201),1,0))+(IF((L199&lt;N199),1,0))+(IF((L200&lt;N200),1,0))+(IF((L201&lt;N201),1,0))+(IF((P199&lt;R199),1,0))+(IF((P200&lt;R200),1,0))+(IF((P201&lt;R201),1,0))</f>
        <v>6</v>
      </c>
      <c r="AC200" s="11">
        <f>AA200-AB200</f>
        <v>-5</v>
      </c>
      <c r="AD200" s="15">
        <f>SUM(D199:D201,H199:H201,L199:L201,P199:P201)</f>
        <v>69</v>
      </c>
      <c r="AE200" s="15">
        <f>SUM(F199:F201,J199:J201,N199:N201,R199:R201)</f>
        <v>98</v>
      </c>
      <c r="AF200" s="14">
        <f>AD200-AE200</f>
        <v>-29</v>
      </c>
      <c r="AG200" s="70"/>
      <c r="AH200" s="69" t="s">
        <v>236</v>
      </c>
      <c r="AI200" s="51" t="s">
        <v>333</v>
      </c>
      <c r="AJ200" s="376"/>
      <c r="AK200" s="311"/>
      <c r="AL200" s="311"/>
      <c r="AM200" s="312"/>
      <c r="AN200" s="31">
        <v>15</v>
      </c>
      <c r="AO200" s="7" t="str">
        <f>IF(AN200="","","-")</f>
        <v>-</v>
      </c>
      <c r="AP200" s="32">
        <v>13</v>
      </c>
      <c r="AQ200" s="295"/>
      <c r="AR200" s="31">
        <v>12</v>
      </c>
      <c r="AS200" s="7" t="str">
        <f t="shared" si="50"/>
        <v>-</v>
      </c>
      <c r="AT200" s="30">
        <v>15</v>
      </c>
      <c r="AU200" s="295"/>
      <c r="AV200" s="31">
        <v>12</v>
      </c>
      <c r="AW200" s="7" t="str">
        <f t="shared" si="51"/>
        <v>-</v>
      </c>
      <c r="AX200" s="30">
        <v>15</v>
      </c>
      <c r="AY200" s="300"/>
      <c r="AZ200" s="319"/>
      <c r="BA200" s="320"/>
      <c r="BB200" s="320"/>
      <c r="BC200" s="321"/>
      <c r="BD200" s="1"/>
      <c r="BE200" s="16">
        <f>COUNTIF(AJ199:AY201,"○")</f>
        <v>1</v>
      </c>
      <c r="BF200" s="15">
        <f>COUNTIF(AJ199:AY201,"×")</f>
        <v>2</v>
      </c>
      <c r="BG200" s="12">
        <f>(IF((AJ199&gt;AL199),1,0))+(IF((AJ200&gt;AL200),1,0))+(IF((AJ201&gt;AL201),1,0))+(IF((AN199&gt;AP199),1,0))+(IF((AN200&gt;AP200),1,0))+(IF((AN201&gt;AP201),1,0))+(IF((AR199&gt;AT199),1,0))+(IF((AR200&gt;AT200),1,0))+(IF((AR201&gt;AT201),1,0))+(IF((AV199&gt;AX199),1,0))+(IF((AV200&gt;AX200),1,0))+(IF((AV201&gt;AX201),1,0))</f>
        <v>2</v>
      </c>
      <c r="BH200" s="5">
        <f>(IF((AJ199&lt;AL199),1,0))+(IF((AJ200&lt;AL200),1,0))+(IF((AJ201&lt;AL201),1,0))+(IF((AN199&lt;AP199),1,0))+(IF((AN200&lt;AP200),1,0))+(IF((AN201&lt;AP201),1,0))+(IF((AR199&lt;AT199),1,0))+(IF((AR200&lt;AT200),1,0))+(IF((AR201&lt;AT201),1,0))+(IF((AV199&lt;AX199),1,0))+(IF((AV200&lt;AX200),1,0))+(IF((AV201&lt;AX201),1,0))</f>
        <v>4</v>
      </c>
      <c r="BI200" s="11">
        <f>BG200-BH200</f>
        <v>-2</v>
      </c>
      <c r="BJ200" s="15">
        <f>SUM(AJ199:AJ201,AN199:AN201,AR199:AR201,AV199:AV201)</f>
        <v>89</v>
      </c>
      <c r="BK200" s="15">
        <f>SUM(AL199:AL201,AP199:AP201,AT199:AT201,AX199:AX201)</f>
        <v>96</v>
      </c>
      <c r="BL200" s="14">
        <f>BJ200-BK200</f>
        <v>-7</v>
      </c>
    </row>
    <row r="201" spans="1:64" ht="12" customHeight="1" x14ac:dyDescent="0.15">
      <c r="B201" s="54"/>
      <c r="C201" s="73" t="s">
        <v>54</v>
      </c>
      <c r="D201" s="377"/>
      <c r="E201" s="314"/>
      <c r="F201" s="314"/>
      <c r="G201" s="315"/>
      <c r="H201" s="25"/>
      <c r="I201" s="7" t="str">
        <f>IF(H201="","","-")</f>
        <v/>
      </c>
      <c r="J201" s="24"/>
      <c r="K201" s="296"/>
      <c r="L201" s="25">
        <v>10</v>
      </c>
      <c r="M201" s="28" t="str">
        <f t="shared" si="48"/>
        <v>-</v>
      </c>
      <c r="N201" s="24">
        <v>15</v>
      </c>
      <c r="O201" s="295"/>
      <c r="P201" s="25"/>
      <c r="Q201" s="28" t="str">
        <f t="shared" si="49"/>
        <v/>
      </c>
      <c r="R201" s="24"/>
      <c r="S201" s="300"/>
      <c r="T201" s="87">
        <f>Y200</f>
        <v>0</v>
      </c>
      <c r="U201" s="2" t="s">
        <v>2</v>
      </c>
      <c r="V201" s="88">
        <f>Z200</f>
        <v>3</v>
      </c>
      <c r="W201" s="6" t="s">
        <v>1</v>
      </c>
      <c r="X201" s="1"/>
      <c r="Y201" s="16"/>
      <c r="Z201" s="15"/>
      <c r="AA201" s="16"/>
      <c r="AB201" s="15"/>
      <c r="AC201" s="14"/>
      <c r="AD201" s="15"/>
      <c r="AE201" s="15"/>
      <c r="AF201" s="14"/>
      <c r="AG201" s="74"/>
      <c r="AH201" s="54"/>
      <c r="AI201" s="55" t="s">
        <v>48</v>
      </c>
      <c r="AJ201" s="377"/>
      <c r="AK201" s="314"/>
      <c r="AL201" s="314"/>
      <c r="AM201" s="315"/>
      <c r="AN201" s="25"/>
      <c r="AO201" s="7" t="str">
        <f>IF(AN201="","","-")</f>
        <v/>
      </c>
      <c r="AP201" s="24"/>
      <c r="AQ201" s="296"/>
      <c r="AR201" s="25"/>
      <c r="AS201" s="28" t="str">
        <f t="shared" si="50"/>
        <v/>
      </c>
      <c r="AT201" s="24"/>
      <c r="AU201" s="295"/>
      <c r="AV201" s="25"/>
      <c r="AW201" s="28" t="str">
        <f t="shared" si="51"/>
        <v/>
      </c>
      <c r="AX201" s="24"/>
      <c r="AY201" s="300"/>
      <c r="AZ201" s="87">
        <f>BE200</f>
        <v>1</v>
      </c>
      <c r="BA201" s="2" t="s">
        <v>2</v>
      </c>
      <c r="BB201" s="88">
        <f>BF200</f>
        <v>2</v>
      </c>
      <c r="BC201" s="6" t="s">
        <v>1</v>
      </c>
      <c r="BD201" s="1"/>
      <c r="BE201" s="16"/>
      <c r="BF201" s="15"/>
      <c r="BG201" s="16"/>
      <c r="BH201" s="15"/>
      <c r="BI201" s="14"/>
      <c r="BJ201" s="15"/>
      <c r="BK201" s="15"/>
      <c r="BL201" s="14"/>
    </row>
    <row r="202" spans="1:64" ht="12" customHeight="1" x14ac:dyDescent="0.15">
      <c r="B202" s="69" t="s">
        <v>171</v>
      </c>
      <c r="C202" s="49" t="s">
        <v>352</v>
      </c>
      <c r="D202" s="21">
        <f>IF(J199="","",J199)</f>
        <v>15</v>
      </c>
      <c r="E202" s="7" t="str">
        <f t="shared" ref="E202:E210" si="52">IF(D202="","","-")</f>
        <v>-</v>
      </c>
      <c r="F202" s="42">
        <f>IF(H199="","",H199)</f>
        <v>9</v>
      </c>
      <c r="G202" s="304" t="str">
        <f>IF(K199="","",IF(K199="○","×",IF(K199="×","○")))</f>
        <v>○</v>
      </c>
      <c r="H202" s="307"/>
      <c r="I202" s="308"/>
      <c r="J202" s="308"/>
      <c r="K202" s="309"/>
      <c r="L202" s="31">
        <v>15</v>
      </c>
      <c r="M202" s="7" t="str">
        <f t="shared" si="48"/>
        <v>-</v>
      </c>
      <c r="N202" s="30">
        <v>8</v>
      </c>
      <c r="O202" s="301" t="str">
        <f>IF(L202&lt;&gt;"",IF(L202&gt;N202,IF(L203&gt;N203,"○",IF(L204&gt;N204,"○","×")),IF(L203&gt;N203,IF(L204&gt;N204,"○","×"),"×")),"")</f>
        <v>○</v>
      </c>
      <c r="P202" s="31">
        <v>11</v>
      </c>
      <c r="Q202" s="7" t="str">
        <f t="shared" si="49"/>
        <v>-</v>
      </c>
      <c r="R202" s="30">
        <v>15</v>
      </c>
      <c r="S202" s="302" t="str">
        <f>IF(P202&lt;&gt;"",IF(P202&gt;R202,IF(P203&gt;R203,"○",IF(P204&gt;R204,"○","×")),IF(P203&gt;R203,IF(P204&gt;R204,"○","×"),"×")),"")</f>
        <v>○</v>
      </c>
      <c r="T202" s="316" t="s">
        <v>374</v>
      </c>
      <c r="U202" s="317"/>
      <c r="V202" s="317"/>
      <c r="W202" s="318"/>
      <c r="X202" s="1"/>
      <c r="Y202" s="39"/>
      <c r="Z202" s="40"/>
      <c r="AA202" s="39"/>
      <c r="AB202" s="40"/>
      <c r="AC202" s="13"/>
      <c r="AD202" s="40"/>
      <c r="AE202" s="40"/>
      <c r="AF202" s="13"/>
      <c r="AG202" s="70"/>
      <c r="AH202" s="69" t="s">
        <v>228</v>
      </c>
      <c r="AI202" s="49" t="s">
        <v>229</v>
      </c>
      <c r="AJ202" s="21">
        <f>IF(AP199="","",AP199)</f>
        <v>20</v>
      </c>
      <c r="AK202" s="7" t="str">
        <f t="shared" ref="AK202:AK210" si="53">IF(AJ202="","","-")</f>
        <v>-</v>
      </c>
      <c r="AL202" s="42">
        <f>IF(AN199="","",AN199)</f>
        <v>21</v>
      </c>
      <c r="AM202" s="304" t="str">
        <f>IF(AQ199="","",IF(AQ199="○","×",IF(AQ199="×","○")))</f>
        <v>×</v>
      </c>
      <c r="AN202" s="307"/>
      <c r="AO202" s="308"/>
      <c r="AP202" s="308"/>
      <c r="AQ202" s="309"/>
      <c r="AR202" s="31">
        <v>15</v>
      </c>
      <c r="AS202" s="7" t="str">
        <f t="shared" si="50"/>
        <v>-</v>
      </c>
      <c r="AT202" s="30">
        <v>11</v>
      </c>
      <c r="AU202" s="301" t="str">
        <f>IF(AR202&lt;&gt;"",IF(AR202&gt;AT202,IF(AR203&gt;AT203,"○",IF(AR204&gt;AT204,"○","×")),IF(AR203&gt;AT203,IF(AR204&gt;AT204,"○","×"),"×")),"")</f>
        <v>○</v>
      </c>
      <c r="AV202" s="31">
        <v>15</v>
      </c>
      <c r="AW202" s="7" t="str">
        <f t="shared" si="51"/>
        <v>-</v>
      </c>
      <c r="AX202" s="30">
        <v>7</v>
      </c>
      <c r="AY202" s="302" t="str">
        <f>IF(AV202&lt;&gt;"",IF(AV202&gt;AX202,IF(AV203&gt;AX203,"○",IF(AV204&gt;AX204,"○","×")),IF(AV203&gt;AX203,IF(AV204&gt;AX204,"○","×"),"×")),"")</f>
        <v>×</v>
      </c>
      <c r="AZ202" s="316" t="s">
        <v>381</v>
      </c>
      <c r="BA202" s="317"/>
      <c r="BB202" s="317"/>
      <c r="BC202" s="318"/>
      <c r="BD202" s="1"/>
      <c r="BE202" s="39"/>
      <c r="BF202" s="40"/>
      <c r="BG202" s="39"/>
      <c r="BH202" s="40"/>
      <c r="BI202" s="13"/>
      <c r="BJ202" s="40"/>
      <c r="BK202" s="40"/>
      <c r="BL202" s="13"/>
    </row>
    <row r="203" spans="1:64" ht="12" customHeight="1" x14ac:dyDescent="0.15">
      <c r="B203" s="69" t="s">
        <v>173</v>
      </c>
      <c r="C203" s="51" t="s">
        <v>174</v>
      </c>
      <c r="D203" s="21">
        <f>IF(J200="","",J200)</f>
        <v>15</v>
      </c>
      <c r="E203" s="7" t="str">
        <f t="shared" si="52"/>
        <v>-</v>
      </c>
      <c r="F203" s="42">
        <f>IF(H200="","",H200)</f>
        <v>7</v>
      </c>
      <c r="G203" s="305" t="str">
        <f>IF(I200="","",I200)</f>
        <v>-</v>
      </c>
      <c r="H203" s="310"/>
      <c r="I203" s="311"/>
      <c r="J203" s="311"/>
      <c r="K203" s="312"/>
      <c r="L203" s="31">
        <v>15</v>
      </c>
      <c r="M203" s="7" t="str">
        <f t="shared" si="48"/>
        <v>-</v>
      </c>
      <c r="N203" s="30">
        <v>5</v>
      </c>
      <c r="O203" s="295"/>
      <c r="P203" s="31">
        <v>15</v>
      </c>
      <c r="Q203" s="7" t="str">
        <f t="shared" si="49"/>
        <v>-</v>
      </c>
      <c r="R203" s="30">
        <v>8</v>
      </c>
      <c r="S203" s="300"/>
      <c r="T203" s="319"/>
      <c r="U203" s="320"/>
      <c r="V203" s="320"/>
      <c r="W203" s="321"/>
      <c r="X203" s="1"/>
      <c r="Y203" s="16">
        <f>COUNTIF(D202:S204,"○")</f>
        <v>3</v>
      </c>
      <c r="Z203" s="15">
        <f>COUNTIF(D202:S204,"×")</f>
        <v>0</v>
      </c>
      <c r="AA203" s="12">
        <f>(IF((D202&gt;F202),1,0))+(IF((D203&gt;F203),1,0))+(IF((D204&gt;F204),1,0))+(IF((H202&gt;J202),1,0))+(IF((H203&gt;J203),1,0))+(IF((H204&gt;J204),1,0))+(IF((L202&gt;N202),1,0))+(IF((L203&gt;N203),1,0))+(IF((L204&gt;N204),1,0))+(IF((P202&gt;R202),1,0))+(IF((P203&gt;R203),1,0))+(IF((P204&gt;R204),1,0))</f>
        <v>6</v>
      </c>
      <c r="AB203" s="5">
        <f>(IF((D202&lt;F202),1,0))+(IF((D203&lt;F203),1,0))+(IF((D204&lt;F204),1,0))+(IF((H202&lt;J202),1,0))+(IF((H203&lt;J203),1,0))+(IF((H204&lt;J204),1,0))+(IF((L202&lt;N202),1,0))+(IF((L203&lt;N203),1,0))+(IF((L204&lt;N204),1,0))+(IF((P202&lt;R202),1,0))+(IF((P203&lt;R203),1,0))+(IF((P204&lt;R204),1,0))</f>
        <v>1</v>
      </c>
      <c r="AC203" s="11">
        <f>AA203-AB203</f>
        <v>5</v>
      </c>
      <c r="AD203" s="15">
        <f>SUM(D202:D204,H202:H204,L202:L204,P202:P204)</f>
        <v>105</v>
      </c>
      <c r="AE203" s="15">
        <f>SUM(F202:F204,J202:J204,N202:N204,R202:R204)</f>
        <v>69</v>
      </c>
      <c r="AF203" s="14">
        <f>AD203-AE203</f>
        <v>36</v>
      </c>
      <c r="AG203" s="70"/>
      <c r="AH203" s="69" t="s">
        <v>231</v>
      </c>
      <c r="AI203" s="51" t="s">
        <v>332</v>
      </c>
      <c r="AJ203" s="21">
        <f>IF(AP200="","",AP200)</f>
        <v>13</v>
      </c>
      <c r="AK203" s="7" t="str">
        <f t="shared" si="53"/>
        <v>-</v>
      </c>
      <c r="AL203" s="42">
        <f>IF(AN200="","",AN200)</f>
        <v>15</v>
      </c>
      <c r="AM203" s="305" t="str">
        <f>IF(AO200="","",AO200)</f>
        <v>-</v>
      </c>
      <c r="AN203" s="310"/>
      <c r="AO203" s="311"/>
      <c r="AP203" s="311"/>
      <c r="AQ203" s="312"/>
      <c r="AR203" s="31">
        <v>15</v>
      </c>
      <c r="AS203" s="7" t="str">
        <f t="shared" si="50"/>
        <v>-</v>
      </c>
      <c r="AT203" s="30">
        <v>13</v>
      </c>
      <c r="AU203" s="295"/>
      <c r="AV203" s="31">
        <v>12</v>
      </c>
      <c r="AW203" s="7" t="str">
        <f t="shared" si="51"/>
        <v>-</v>
      </c>
      <c r="AX203" s="30">
        <v>15</v>
      </c>
      <c r="AY203" s="300"/>
      <c r="AZ203" s="319"/>
      <c r="BA203" s="320"/>
      <c r="BB203" s="320"/>
      <c r="BC203" s="321"/>
      <c r="BD203" s="1"/>
      <c r="BE203" s="16">
        <f>COUNTIF(AJ202:AY204,"○")</f>
        <v>1</v>
      </c>
      <c r="BF203" s="15">
        <f>COUNTIF(AJ202:AY204,"×")</f>
        <v>2</v>
      </c>
      <c r="BG203" s="12">
        <f>(IF((AJ202&gt;AL202),1,0))+(IF((AJ203&gt;AL203),1,0))+(IF((AJ204&gt;AL204),1,0))+(IF((AN202&gt;AP202),1,0))+(IF((AN203&gt;AP203),1,0))+(IF((AN204&gt;AP204),1,0))+(IF((AR202&gt;AT202),1,0))+(IF((AR203&gt;AT203),1,0))+(IF((AR204&gt;AT204),1,0))+(IF((AV202&gt;AX202),1,0))+(IF((AV203&gt;AX203),1,0))+(IF((AV204&gt;AX204),1,0))</f>
        <v>3</v>
      </c>
      <c r="BH203" s="5">
        <f>(IF((AJ202&lt;AL202),1,0))+(IF((AJ203&lt;AL203),1,0))+(IF((AJ204&lt;AL204),1,0))+(IF((AN202&lt;AP202),1,0))+(IF((AN203&lt;AP203),1,0))+(IF((AN204&lt;AP204),1,0))+(IF((AR202&lt;AT202),1,0))+(IF((AR203&lt;AT203),1,0))+(IF((AR204&lt;AT204),1,0))+(IF((AV202&lt;AX202),1,0))+(IF((AV203&lt;AX203),1,0))+(IF((AV204&lt;AX204),1,0))</f>
        <v>4</v>
      </c>
      <c r="BI203" s="11">
        <f>BG203-BH203</f>
        <v>-1</v>
      </c>
      <c r="BJ203" s="15">
        <f>SUM(AJ202:AJ204,AN202:AN204,AR202:AR204,AV202:AV204)</f>
        <v>100</v>
      </c>
      <c r="BK203" s="15">
        <f>SUM(AL202:AL204,AP202:AP204,AT202:AT204,AX202:AX204)</f>
        <v>97</v>
      </c>
      <c r="BL203" s="14">
        <f>BJ203-BK203</f>
        <v>3</v>
      </c>
    </row>
    <row r="204" spans="1:64" ht="12" customHeight="1" x14ac:dyDescent="0.15">
      <c r="B204" s="54"/>
      <c r="C204" s="55" t="s">
        <v>50</v>
      </c>
      <c r="D204" s="29" t="str">
        <f>IF(J201="","",J201)</f>
        <v/>
      </c>
      <c r="E204" s="7" t="str">
        <f t="shared" si="52"/>
        <v/>
      </c>
      <c r="F204" s="26" t="str">
        <f>IF(H201="","",H201)</f>
        <v/>
      </c>
      <c r="G204" s="306" t="str">
        <f>IF(I201="","",I201)</f>
        <v/>
      </c>
      <c r="H204" s="313"/>
      <c r="I204" s="314"/>
      <c r="J204" s="314"/>
      <c r="K204" s="315"/>
      <c r="L204" s="25"/>
      <c r="M204" s="7" t="str">
        <f t="shared" si="48"/>
        <v/>
      </c>
      <c r="N204" s="24"/>
      <c r="O204" s="296"/>
      <c r="P204" s="25">
        <v>19</v>
      </c>
      <c r="Q204" s="28" t="str">
        <f t="shared" si="49"/>
        <v>-</v>
      </c>
      <c r="R204" s="24">
        <v>17</v>
      </c>
      <c r="S204" s="303"/>
      <c r="T204" s="87">
        <f>Y203</f>
        <v>3</v>
      </c>
      <c r="U204" s="2" t="s">
        <v>2</v>
      </c>
      <c r="V204" s="88">
        <f>Z203</f>
        <v>0</v>
      </c>
      <c r="W204" s="6" t="s">
        <v>1</v>
      </c>
      <c r="X204" s="1"/>
      <c r="Y204" s="10"/>
      <c r="Z204" s="9"/>
      <c r="AA204" s="10"/>
      <c r="AB204" s="9"/>
      <c r="AC204" s="8"/>
      <c r="AD204" s="9"/>
      <c r="AE204" s="9"/>
      <c r="AF204" s="8"/>
      <c r="AG204" s="74"/>
      <c r="AH204" s="54"/>
      <c r="AI204" s="55" t="s">
        <v>51</v>
      </c>
      <c r="AJ204" s="29" t="str">
        <f>IF(AP201="","",AP201)</f>
        <v/>
      </c>
      <c r="AK204" s="7" t="str">
        <f t="shared" si="53"/>
        <v/>
      </c>
      <c r="AL204" s="26" t="str">
        <f>IF(AN201="","",AN201)</f>
        <v/>
      </c>
      <c r="AM204" s="306" t="str">
        <f>IF(AO201="","",AO201)</f>
        <v/>
      </c>
      <c r="AN204" s="313"/>
      <c r="AO204" s="314"/>
      <c r="AP204" s="314"/>
      <c r="AQ204" s="315"/>
      <c r="AR204" s="25"/>
      <c r="AS204" s="7" t="str">
        <f t="shared" si="50"/>
        <v/>
      </c>
      <c r="AT204" s="24"/>
      <c r="AU204" s="296"/>
      <c r="AV204" s="25">
        <v>10</v>
      </c>
      <c r="AW204" s="28" t="str">
        <f t="shared" si="51"/>
        <v>-</v>
      </c>
      <c r="AX204" s="24">
        <v>15</v>
      </c>
      <c r="AY204" s="303"/>
      <c r="AZ204" s="87">
        <f>BE203</f>
        <v>1</v>
      </c>
      <c r="BA204" s="2" t="s">
        <v>2</v>
      </c>
      <c r="BB204" s="88">
        <f>BF203</f>
        <v>2</v>
      </c>
      <c r="BC204" s="6" t="s">
        <v>1</v>
      </c>
      <c r="BD204" s="1"/>
      <c r="BE204" s="10"/>
      <c r="BF204" s="9"/>
      <c r="BG204" s="10"/>
      <c r="BH204" s="9"/>
      <c r="BI204" s="8"/>
      <c r="BJ204" s="9"/>
      <c r="BK204" s="9"/>
      <c r="BL204" s="8"/>
    </row>
    <row r="205" spans="1:64" ht="12" customHeight="1" x14ac:dyDescent="0.15">
      <c r="B205" s="50" t="s">
        <v>210</v>
      </c>
      <c r="C205" s="51" t="s">
        <v>327</v>
      </c>
      <c r="D205" s="21">
        <f>IF(N199="","",N199)</f>
        <v>8</v>
      </c>
      <c r="E205" s="23" t="str">
        <f t="shared" si="52"/>
        <v>-</v>
      </c>
      <c r="F205" s="42">
        <f>IF(L199="","",L199)</f>
        <v>15</v>
      </c>
      <c r="G205" s="304" t="str">
        <f>IF(O199="","",IF(O199="○","×",IF(O199="×","○")))</f>
        <v>○</v>
      </c>
      <c r="H205" s="20">
        <f>IF(N202="","",N202)</f>
        <v>8</v>
      </c>
      <c r="I205" s="7" t="str">
        <f t="shared" ref="I205:I210" si="54">IF(H205="","","-")</f>
        <v>-</v>
      </c>
      <c r="J205" s="42">
        <f>IF(L202="","",L202)</f>
        <v>15</v>
      </c>
      <c r="K205" s="304" t="str">
        <f>IF(O202="","",IF(O202="○","×",IF(O202="×","○")))</f>
        <v>×</v>
      </c>
      <c r="L205" s="307"/>
      <c r="M205" s="308"/>
      <c r="N205" s="308"/>
      <c r="O205" s="309"/>
      <c r="P205" s="31">
        <v>14</v>
      </c>
      <c r="Q205" s="7" t="str">
        <f t="shared" si="49"/>
        <v>-</v>
      </c>
      <c r="R205" s="30">
        <v>16</v>
      </c>
      <c r="S205" s="300" t="str">
        <f>IF(P205&lt;&gt;"",IF(P205&gt;R205,IF(P206&gt;R206,"○",IF(P207&gt;R207,"○","×")),IF(P206&gt;R206,IF(P207&gt;R207,"○","×"),"×")),"")</f>
        <v>×</v>
      </c>
      <c r="T205" s="316" t="s">
        <v>376</v>
      </c>
      <c r="U205" s="317"/>
      <c r="V205" s="317"/>
      <c r="W205" s="318"/>
      <c r="X205" s="1"/>
      <c r="Y205" s="16"/>
      <c r="Z205" s="15"/>
      <c r="AA205" s="16"/>
      <c r="AB205" s="15"/>
      <c r="AC205" s="14"/>
      <c r="AD205" s="15"/>
      <c r="AE205" s="15"/>
      <c r="AF205" s="14"/>
      <c r="AG205" s="70"/>
      <c r="AH205" s="50" t="s">
        <v>269</v>
      </c>
      <c r="AI205" s="51" t="s">
        <v>270</v>
      </c>
      <c r="AJ205" s="21">
        <f>IF(AT199="","",AT199)</f>
        <v>18</v>
      </c>
      <c r="AK205" s="23" t="str">
        <f t="shared" si="53"/>
        <v>-</v>
      </c>
      <c r="AL205" s="42">
        <f>IF(AR199="","",AR199)</f>
        <v>16</v>
      </c>
      <c r="AM205" s="304" t="str">
        <f>IF(AU199="","",IF(AU199="○","×",IF(AU199="×","○")))</f>
        <v>○</v>
      </c>
      <c r="AN205" s="20">
        <f>IF(AT202="","",AT202)</f>
        <v>11</v>
      </c>
      <c r="AO205" s="7" t="str">
        <f t="shared" ref="AO205:AO210" si="55">IF(AN205="","","-")</f>
        <v>-</v>
      </c>
      <c r="AP205" s="42">
        <f>IF(AR202="","",AR202)</f>
        <v>15</v>
      </c>
      <c r="AQ205" s="304" t="str">
        <f>IF(AU202="","",IF(AU202="○","×",IF(AU202="×","○")))</f>
        <v>×</v>
      </c>
      <c r="AR205" s="307"/>
      <c r="AS205" s="308"/>
      <c r="AT205" s="308"/>
      <c r="AU205" s="309"/>
      <c r="AV205" s="31">
        <v>8</v>
      </c>
      <c r="AW205" s="7" t="str">
        <f t="shared" si="51"/>
        <v>-</v>
      </c>
      <c r="AX205" s="30">
        <v>15</v>
      </c>
      <c r="AY205" s="300" t="str">
        <f>IF(AV205&lt;&gt;"",IF(AV205&gt;AX205,IF(AV206&gt;AX206,"○",IF(AV207&gt;AX207,"○","×")),IF(AV206&gt;AX206,IF(AV207&gt;AX207,"○","×"),"×")),"")</f>
        <v>×</v>
      </c>
      <c r="AZ205" s="316" t="s">
        <v>378</v>
      </c>
      <c r="BA205" s="317"/>
      <c r="BB205" s="317"/>
      <c r="BC205" s="318"/>
      <c r="BD205" s="1"/>
      <c r="BE205" s="16"/>
      <c r="BF205" s="15"/>
      <c r="BG205" s="16"/>
      <c r="BH205" s="15"/>
      <c r="BI205" s="14"/>
      <c r="BJ205" s="15"/>
      <c r="BK205" s="15"/>
      <c r="BL205" s="14"/>
    </row>
    <row r="206" spans="1:64" ht="12" customHeight="1" x14ac:dyDescent="0.15">
      <c r="B206" s="50" t="s">
        <v>211</v>
      </c>
      <c r="C206" s="51" t="s">
        <v>327</v>
      </c>
      <c r="D206" s="21">
        <f>IF(N200="","",N200)</f>
        <v>15</v>
      </c>
      <c r="E206" s="7" t="str">
        <f t="shared" si="52"/>
        <v>-</v>
      </c>
      <c r="F206" s="42">
        <f>IF(L200="","",L200)</f>
        <v>10</v>
      </c>
      <c r="G206" s="305" t="str">
        <f>IF(I203="","",I203)</f>
        <v/>
      </c>
      <c r="H206" s="20">
        <f>IF(N203="","",N203)</f>
        <v>5</v>
      </c>
      <c r="I206" s="7" t="str">
        <f t="shared" si="54"/>
        <v>-</v>
      </c>
      <c r="J206" s="42">
        <f>IF(L203="","",L203)</f>
        <v>15</v>
      </c>
      <c r="K206" s="305" t="str">
        <f>IF(M203="","",M203)</f>
        <v>-</v>
      </c>
      <c r="L206" s="310"/>
      <c r="M206" s="311"/>
      <c r="N206" s="311"/>
      <c r="O206" s="312"/>
      <c r="P206" s="31">
        <v>16</v>
      </c>
      <c r="Q206" s="7" t="str">
        <f t="shared" si="49"/>
        <v>-</v>
      </c>
      <c r="R206" s="30">
        <v>18</v>
      </c>
      <c r="S206" s="300"/>
      <c r="T206" s="319"/>
      <c r="U206" s="320"/>
      <c r="V206" s="320"/>
      <c r="W206" s="321"/>
      <c r="X206" s="1"/>
      <c r="Y206" s="16">
        <f>COUNTIF(D205:S207,"○")</f>
        <v>1</v>
      </c>
      <c r="Z206" s="15">
        <f>COUNTIF(D205:S207,"×")</f>
        <v>2</v>
      </c>
      <c r="AA206" s="12">
        <f>(IF((D205&gt;F205),1,0))+(IF((D206&gt;F206),1,0))+(IF((D207&gt;F207),1,0))+(IF((H205&gt;J205),1,0))+(IF((H206&gt;J206),1,0))+(IF((H207&gt;J207),1,0))+(IF((L205&gt;N205),1,0))+(IF((L206&gt;N206),1,0))+(IF((L207&gt;N207),1,0))+(IF((P205&gt;R205),1,0))+(IF((P206&gt;R206),1,0))+(IF((P207&gt;R207),1,0))</f>
        <v>2</v>
      </c>
      <c r="AB206" s="5">
        <f>(IF((D205&lt;F205),1,0))+(IF((D206&lt;F206),1,0))+(IF((D207&lt;F207),1,0))+(IF((H205&lt;J205),1,0))+(IF((H206&lt;J206),1,0))+(IF((H207&lt;J207),1,0))+(IF((L205&lt;N205),1,0))+(IF((L206&lt;N206),1,0))+(IF((L207&lt;N207),1,0))+(IF((P205&lt;R205),1,0))+(IF((P206&lt;R206),1,0))+(IF((P207&lt;R207),1,0))</f>
        <v>5</v>
      </c>
      <c r="AC206" s="11">
        <f>AA206-AB206</f>
        <v>-3</v>
      </c>
      <c r="AD206" s="15">
        <f>SUM(D205:D207,H205:H207,L205:L207,P205:P207)</f>
        <v>81</v>
      </c>
      <c r="AE206" s="15">
        <f>SUM(F205:F207,J205:J207,N205:N207,R205:R207)</f>
        <v>99</v>
      </c>
      <c r="AF206" s="14">
        <f>AD206-AE206</f>
        <v>-18</v>
      </c>
      <c r="AG206" s="70"/>
      <c r="AH206" s="50" t="s">
        <v>273</v>
      </c>
      <c r="AI206" s="51" t="s">
        <v>338</v>
      </c>
      <c r="AJ206" s="21">
        <f>IF(AT200="","",AT200)</f>
        <v>15</v>
      </c>
      <c r="AK206" s="7" t="str">
        <f t="shared" si="53"/>
        <v>-</v>
      </c>
      <c r="AL206" s="42">
        <f>IF(AR200="","",AR200)</f>
        <v>12</v>
      </c>
      <c r="AM206" s="305" t="str">
        <f>IF(AO203="","",AO203)</f>
        <v/>
      </c>
      <c r="AN206" s="20">
        <f>IF(AT203="","",AT203)</f>
        <v>13</v>
      </c>
      <c r="AO206" s="7" t="str">
        <f t="shared" si="55"/>
        <v>-</v>
      </c>
      <c r="AP206" s="42">
        <f>IF(AR203="","",AR203)</f>
        <v>15</v>
      </c>
      <c r="AQ206" s="305" t="str">
        <f>IF(AS203="","",AS203)</f>
        <v>-</v>
      </c>
      <c r="AR206" s="310"/>
      <c r="AS206" s="311"/>
      <c r="AT206" s="311"/>
      <c r="AU206" s="312"/>
      <c r="AV206" s="31">
        <v>9</v>
      </c>
      <c r="AW206" s="7" t="str">
        <f t="shared" si="51"/>
        <v>-</v>
      </c>
      <c r="AX206" s="30">
        <v>15</v>
      </c>
      <c r="AY206" s="300"/>
      <c r="AZ206" s="319"/>
      <c r="BA206" s="320"/>
      <c r="BB206" s="320"/>
      <c r="BC206" s="321"/>
      <c r="BD206" s="1"/>
      <c r="BE206" s="16">
        <f>COUNTIF(AJ205:AY207,"○")</f>
        <v>1</v>
      </c>
      <c r="BF206" s="15">
        <f>COUNTIF(AJ205:AY207,"×")</f>
        <v>2</v>
      </c>
      <c r="BG206" s="12">
        <f>(IF((AJ205&gt;AL205),1,0))+(IF((AJ206&gt;AL206),1,0))+(IF((AJ207&gt;AL207),1,0))+(IF((AN205&gt;AP205),1,0))+(IF((AN206&gt;AP206),1,0))+(IF((AN207&gt;AP207),1,0))+(IF((AR205&gt;AT205),1,0))+(IF((AR206&gt;AT206),1,0))+(IF((AR207&gt;AT207),1,0))+(IF((AV205&gt;AX205),1,0))+(IF((AV206&gt;AX206),1,0))+(IF((AV207&gt;AX207),1,0))</f>
        <v>2</v>
      </c>
      <c r="BH206" s="5">
        <f>(IF((AJ205&lt;AL205),1,0))+(IF((AJ206&lt;AL206),1,0))+(IF((AJ207&lt;AL207),1,0))+(IF((AN205&lt;AP205),1,0))+(IF((AN206&lt;AP206),1,0))+(IF((AN207&lt;AP207),1,0))+(IF((AR205&lt;AT205),1,0))+(IF((AR206&lt;AT206),1,0))+(IF((AR207&lt;AT207),1,0))+(IF((AV205&lt;AX205),1,0))+(IF((AV206&lt;AX206),1,0))+(IF((AV207&lt;AX207),1,0))</f>
        <v>4</v>
      </c>
      <c r="BI206" s="11">
        <f>BG206-BH206</f>
        <v>-2</v>
      </c>
      <c r="BJ206" s="15">
        <f>SUM(AJ205:AJ207,AN205:AN207,AR205:AR207,AV205:AV207)</f>
        <v>74</v>
      </c>
      <c r="BK206" s="15">
        <f>SUM(AL205:AL207,AP205:AP207,AT205:AT207,AX205:AX207)</f>
        <v>88</v>
      </c>
      <c r="BL206" s="14">
        <f>BJ206-BK206</f>
        <v>-14</v>
      </c>
    </row>
    <row r="207" spans="1:64" ht="12" customHeight="1" x14ac:dyDescent="0.15">
      <c r="B207" s="54"/>
      <c r="C207" s="55" t="s">
        <v>52</v>
      </c>
      <c r="D207" s="29">
        <f>IF(N201="","",N201)</f>
        <v>15</v>
      </c>
      <c r="E207" s="28" t="str">
        <f t="shared" si="52"/>
        <v>-</v>
      </c>
      <c r="F207" s="26">
        <f>IF(L201="","",L201)</f>
        <v>10</v>
      </c>
      <c r="G207" s="306" t="str">
        <f>IF(I204="","",I204)</f>
        <v/>
      </c>
      <c r="H207" s="27" t="str">
        <f>IF(N204="","",N204)</f>
        <v/>
      </c>
      <c r="I207" s="7" t="str">
        <f t="shared" si="54"/>
        <v/>
      </c>
      <c r="J207" s="26" t="str">
        <f>IF(L204="","",L204)</f>
        <v/>
      </c>
      <c r="K207" s="306" t="str">
        <f>IF(M204="","",M204)</f>
        <v/>
      </c>
      <c r="L207" s="313"/>
      <c r="M207" s="314"/>
      <c r="N207" s="314"/>
      <c r="O207" s="315"/>
      <c r="P207" s="25"/>
      <c r="Q207" s="7" t="str">
        <f t="shared" si="49"/>
        <v/>
      </c>
      <c r="R207" s="24"/>
      <c r="S207" s="303"/>
      <c r="T207" s="87">
        <f>Y206</f>
        <v>1</v>
      </c>
      <c r="U207" s="2" t="s">
        <v>2</v>
      </c>
      <c r="V207" s="88">
        <f>Z206</f>
        <v>2</v>
      </c>
      <c r="W207" s="6" t="s">
        <v>1</v>
      </c>
      <c r="X207" s="1"/>
      <c r="Y207" s="16"/>
      <c r="Z207" s="15"/>
      <c r="AA207" s="16"/>
      <c r="AB207" s="15"/>
      <c r="AC207" s="14"/>
      <c r="AD207" s="15"/>
      <c r="AE207" s="15"/>
      <c r="AF207" s="14"/>
      <c r="AG207" s="74"/>
      <c r="AH207" s="54"/>
      <c r="AI207" s="73" t="s">
        <v>302</v>
      </c>
      <c r="AJ207" s="29" t="str">
        <f>IF(AT201="","",AT201)</f>
        <v/>
      </c>
      <c r="AK207" s="28" t="str">
        <f t="shared" si="53"/>
        <v/>
      </c>
      <c r="AL207" s="26" t="str">
        <f>IF(AR201="","",AR201)</f>
        <v/>
      </c>
      <c r="AM207" s="306" t="str">
        <f>IF(AO204="","",AO204)</f>
        <v/>
      </c>
      <c r="AN207" s="27" t="str">
        <f>IF(AT204="","",AT204)</f>
        <v/>
      </c>
      <c r="AO207" s="7" t="str">
        <f t="shared" si="55"/>
        <v/>
      </c>
      <c r="AP207" s="26" t="str">
        <f>IF(AR204="","",AR204)</f>
        <v/>
      </c>
      <c r="AQ207" s="306" t="str">
        <f>IF(AS204="","",AS204)</f>
        <v/>
      </c>
      <c r="AR207" s="313"/>
      <c r="AS207" s="314"/>
      <c r="AT207" s="314"/>
      <c r="AU207" s="315"/>
      <c r="AV207" s="25"/>
      <c r="AW207" s="7" t="str">
        <f t="shared" si="51"/>
        <v/>
      </c>
      <c r="AX207" s="24"/>
      <c r="AY207" s="303"/>
      <c r="AZ207" s="87">
        <f>BE206</f>
        <v>1</v>
      </c>
      <c r="BA207" s="2" t="s">
        <v>2</v>
      </c>
      <c r="BB207" s="88">
        <f>BF206</f>
        <v>2</v>
      </c>
      <c r="BC207" s="6" t="s">
        <v>1</v>
      </c>
      <c r="BD207" s="1"/>
      <c r="BE207" s="16"/>
      <c r="BF207" s="15"/>
      <c r="BG207" s="16"/>
      <c r="BH207" s="15"/>
      <c r="BI207" s="14"/>
      <c r="BJ207" s="15"/>
      <c r="BK207" s="15"/>
      <c r="BL207" s="14"/>
    </row>
    <row r="208" spans="1:64" ht="12" customHeight="1" x14ac:dyDescent="0.15">
      <c r="B208" s="69" t="s">
        <v>203</v>
      </c>
      <c r="C208" s="51" t="s">
        <v>61</v>
      </c>
      <c r="D208" s="21">
        <f>IF(R199="","",R199)</f>
        <v>15</v>
      </c>
      <c r="E208" s="7" t="str">
        <f t="shared" si="52"/>
        <v>-</v>
      </c>
      <c r="F208" s="42">
        <f>IF(P199="","",P199)</f>
        <v>9</v>
      </c>
      <c r="G208" s="304" t="str">
        <f>IF(S199="","",IF(S199="○","×",IF(S199="×","○")))</f>
        <v>○</v>
      </c>
      <c r="H208" s="20">
        <f>IF(R202="","",R202)</f>
        <v>15</v>
      </c>
      <c r="I208" s="23" t="str">
        <f t="shared" si="54"/>
        <v>-</v>
      </c>
      <c r="J208" s="42">
        <f>IF(P202="","",P202)</f>
        <v>11</v>
      </c>
      <c r="K208" s="304" t="str">
        <f>IF(S202="","",IF(S202="○","×",IF(S202="×","○")))</f>
        <v>×</v>
      </c>
      <c r="L208" s="22">
        <f>IF(R205="","",R205)</f>
        <v>16</v>
      </c>
      <c r="M208" s="7" t="str">
        <f>IF(L208="","","-")</f>
        <v>-</v>
      </c>
      <c r="N208" s="41">
        <f>IF(P205="","",P205)</f>
        <v>14</v>
      </c>
      <c r="O208" s="304" t="str">
        <f>IF(S205="","",IF(S205="○","×",IF(S205="×","○")))</f>
        <v>○</v>
      </c>
      <c r="P208" s="307"/>
      <c r="Q208" s="308"/>
      <c r="R208" s="308"/>
      <c r="S208" s="362"/>
      <c r="T208" s="316" t="s">
        <v>377</v>
      </c>
      <c r="U208" s="317"/>
      <c r="V208" s="317"/>
      <c r="W208" s="318"/>
      <c r="X208" s="1"/>
      <c r="Y208" s="39"/>
      <c r="Z208" s="40"/>
      <c r="AA208" s="39"/>
      <c r="AB208" s="40"/>
      <c r="AC208" s="13"/>
      <c r="AD208" s="40"/>
      <c r="AE208" s="40"/>
      <c r="AF208" s="13"/>
      <c r="AG208" s="70"/>
      <c r="AH208" s="48" t="s">
        <v>356</v>
      </c>
      <c r="AI208" s="49" t="s">
        <v>272</v>
      </c>
      <c r="AJ208" s="21">
        <f>IF(AX199="","",AX199)</f>
        <v>15</v>
      </c>
      <c r="AK208" s="7" t="str">
        <f t="shared" si="53"/>
        <v>-</v>
      </c>
      <c r="AL208" s="42">
        <f>IF(AV199="","",AV199)</f>
        <v>13</v>
      </c>
      <c r="AM208" s="304" t="str">
        <f>IF(AY199="","",IF(AY199="○","×",IF(AY199="×","○")))</f>
        <v>○</v>
      </c>
      <c r="AN208" s="20">
        <f>IF(AX202="","",AX202)</f>
        <v>7</v>
      </c>
      <c r="AO208" s="23" t="str">
        <f t="shared" si="55"/>
        <v>-</v>
      </c>
      <c r="AP208" s="42">
        <f>IF(AV202="","",AV202)</f>
        <v>15</v>
      </c>
      <c r="AQ208" s="304" t="str">
        <f>IF(AY202="","",IF(AY202="○","×",IF(AY202="×","○")))</f>
        <v>○</v>
      </c>
      <c r="AR208" s="22">
        <f>IF(AX205="","",AX205)</f>
        <v>15</v>
      </c>
      <c r="AS208" s="7" t="str">
        <f>IF(AR208="","","-")</f>
        <v>-</v>
      </c>
      <c r="AT208" s="41">
        <f>IF(AV205="","",AV205)</f>
        <v>8</v>
      </c>
      <c r="AU208" s="304" t="str">
        <f>IF(AY205="","",IF(AY205="○","×",IF(AY205="×","○")))</f>
        <v>○</v>
      </c>
      <c r="AV208" s="307"/>
      <c r="AW208" s="308"/>
      <c r="AX208" s="308"/>
      <c r="AY208" s="362"/>
      <c r="AZ208" s="316" t="s">
        <v>382</v>
      </c>
      <c r="BA208" s="317"/>
      <c r="BB208" s="317"/>
      <c r="BC208" s="318"/>
      <c r="BD208" s="1"/>
      <c r="BE208" s="39"/>
      <c r="BF208" s="40"/>
      <c r="BG208" s="39"/>
      <c r="BH208" s="40"/>
      <c r="BI208" s="13"/>
      <c r="BJ208" s="40"/>
      <c r="BK208" s="40"/>
      <c r="BL208" s="13"/>
    </row>
    <row r="209" spans="2:64" ht="12" customHeight="1" x14ac:dyDescent="0.15">
      <c r="B209" s="69" t="s">
        <v>205</v>
      </c>
      <c r="C209" s="51" t="s">
        <v>326</v>
      </c>
      <c r="D209" s="21">
        <f>IF(R200="","",R200)</f>
        <v>15</v>
      </c>
      <c r="E209" s="7" t="str">
        <f t="shared" si="52"/>
        <v>-</v>
      </c>
      <c r="F209" s="42">
        <f>IF(P200="","",P200)</f>
        <v>9</v>
      </c>
      <c r="G209" s="305" t="str">
        <f>IF(I206="","",I206)</f>
        <v>-</v>
      </c>
      <c r="H209" s="20">
        <f>IF(R203="","",R203)</f>
        <v>8</v>
      </c>
      <c r="I209" s="7" t="str">
        <f t="shared" si="54"/>
        <v>-</v>
      </c>
      <c r="J209" s="42">
        <f>IF(P203="","",P203)</f>
        <v>15</v>
      </c>
      <c r="K209" s="305" t="str">
        <f>IF(M206="","",M206)</f>
        <v/>
      </c>
      <c r="L209" s="20">
        <f>IF(R206="","",R206)</f>
        <v>18</v>
      </c>
      <c r="M209" s="7" t="str">
        <f>IF(L209="","","-")</f>
        <v>-</v>
      </c>
      <c r="N209" s="42">
        <f>IF(P206="","",P206)</f>
        <v>16</v>
      </c>
      <c r="O209" s="305" t="str">
        <f>IF(Q206="","",Q206)</f>
        <v>-</v>
      </c>
      <c r="P209" s="310"/>
      <c r="Q209" s="311"/>
      <c r="R209" s="311"/>
      <c r="S209" s="363"/>
      <c r="T209" s="319"/>
      <c r="U209" s="320"/>
      <c r="V209" s="320"/>
      <c r="W209" s="321"/>
      <c r="X209" s="1"/>
      <c r="Y209" s="16">
        <f>COUNTIF(D208:S210,"○")</f>
        <v>2</v>
      </c>
      <c r="Z209" s="15">
        <f>COUNTIF(D208:S210,"×")</f>
        <v>1</v>
      </c>
      <c r="AA209" s="12">
        <f>(IF((D208&gt;F208),1,0))+(IF((D209&gt;F209),1,0))+(IF((D210&gt;F210),1,0))+(IF((H208&gt;J208),1,0))+(IF((H209&gt;J209),1,0))+(IF((H210&gt;J210),1,0))+(IF((L208&gt;N208),1,0))+(IF((L209&gt;N209),1,0))+(IF((L210&gt;N210),1,0))+(IF((P208&gt;R208),1,0))+(IF((P209&gt;R209),1,0))+(IF((P210&gt;R210),1,0))</f>
        <v>5</v>
      </c>
      <c r="AB209" s="5">
        <f>(IF((D208&lt;F208),1,0))+(IF((D209&lt;F209),1,0))+(IF((D210&lt;F210),1,0))+(IF((H208&lt;J208),1,0))+(IF((H209&lt;J209),1,0))+(IF((H210&lt;J210),1,0))+(IF((L208&lt;N208),1,0))+(IF((L209&lt;N209),1,0))+(IF((L210&lt;N210),1,0))+(IF((P208&lt;R208),1,0))+(IF((P209&lt;R209),1,0))+(IF((P210&lt;R210),1,0))</f>
        <v>2</v>
      </c>
      <c r="AC209" s="11">
        <f>AA209-AB209</f>
        <v>3</v>
      </c>
      <c r="AD209" s="15">
        <f>SUM(D208:D210,H208:H210,L208:L210,P208:P210)</f>
        <v>104</v>
      </c>
      <c r="AE209" s="15">
        <f>SUM(F208:F210,J208:J210,N208:N210,R208:R210)</f>
        <v>93</v>
      </c>
      <c r="AF209" s="14">
        <f>AD209-AE209</f>
        <v>11</v>
      </c>
      <c r="AG209" s="70"/>
      <c r="AH209" s="50" t="s">
        <v>357</v>
      </c>
      <c r="AI209" s="51" t="s">
        <v>272</v>
      </c>
      <c r="AJ209" s="21">
        <f>IF(AX200="","",AX200)</f>
        <v>15</v>
      </c>
      <c r="AK209" s="7" t="str">
        <f t="shared" si="53"/>
        <v>-</v>
      </c>
      <c r="AL209" s="42">
        <f>IF(AV200="","",AV200)</f>
        <v>12</v>
      </c>
      <c r="AM209" s="305" t="str">
        <f>IF(AO206="","",AO206)</f>
        <v>-</v>
      </c>
      <c r="AN209" s="20">
        <f>IF(AX203="","",AX203)</f>
        <v>15</v>
      </c>
      <c r="AO209" s="7" t="str">
        <f t="shared" si="55"/>
        <v>-</v>
      </c>
      <c r="AP209" s="42">
        <f>IF(AV203="","",AV203)</f>
        <v>12</v>
      </c>
      <c r="AQ209" s="305" t="str">
        <f>IF(AS206="","",AS206)</f>
        <v/>
      </c>
      <c r="AR209" s="20">
        <f>IF(AX206="","",AX206)</f>
        <v>15</v>
      </c>
      <c r="AS209" s="7" t="str">
        <f>IF(AR209="","","-")</f>
        <v>-</v>
      </c>
      <c r="AT209" s="42">
        <f>IF(AV206="","",AV206)</f>
        <v>9</v>
      </c>
      <c r="AU209" s="305" t="str">
        <f>IF(AW206="","",AW206)</f>
        <v>-</v>
      </c>
      <c r="AV209" s="310"/>
      <c r="AW209" s="311"/>
      <c r="AX209" s="311"/>
      <c r="AY209" s="363"/>
      <c r="AZ209" s="319"/>
      <c r="BA209" s="320"/>
      <c r="BB209" s="320"/>
      <c r="BC209" s="321"/>
      <c r="BD209" s="1"/>
      <c r="BE209" s="16">
        <f>COUNTIF(AJ208:AY210,"○")</f>
        <v>3</v>
      </c>
      <c r="BF209" s="15">
        <f>COUNTIF(AJ208:AY210,"×")</f>
        <v>0</v>
      </c>
      <c r="BG209" s="12">
        <f>(IF((AJ208&gt;AL208),1,0))+(IF((AJ209&gt;AL209),1,0))+(IF((AJ210&gt;AL210),1,0))+(IF((AN208&gt;AP208),1,0))+(IF((AN209&gt;AP209),1,0))+(IF((AN210&gt;AP210),1,0))+(IF((AR208&gt;AT208),1,0))+(IF((AR209&gt;AT209),1,0))+(IF((AR210&gt;AT210),1,0))+(IF((AV208&gt;AX208),1,0))+(IF((AV209&gt;AX209),1,0))+(IF((AV210&gt;AX210),1,0))</f>
        <v>6</v>
      </c>
      <c r="BH209" s="5">
        <f>(IF((AJ208&lt;AL208),1,0))+(IF((AJ209&lt;AL209),1,0))+(IF((AJ210&lt;AL210),1,0))+(IF((AN208&lt;AP208),1,0))+(IF((AN209&lt;AP209),1,0))+(IF((AN210&lt;AP210),1,0))+(IF((AR208&lt;AT208),1,0))+(IF((AR209&lt;AT209),1,0))+(IF((AR210&lt;AT210),1,0))+(IF((AV208&lt;AX208),1,0))+(IF((AV209&lt;AX209),1,0))+(IF((AV210&lt;AX210),1,0))</f>
        <v>1</v>
      </c>
      <c r="BI209" s="11">
        <f>BG209-BH209</f>
        <v>5</v>
      </c>
      <c r="BJ209" s="15">
        <f>SUM(AJ208:AJ210,AN208:AN210,AR208:AR210,AV208:AV210)</f>
        <v>97</v>
      </c>
      <c r="BK209" s="15">
        <f>SUM(AL208:AL210,AP208:AP210,AT208:AT210,AX208:AX210)</f>
        <v>79</v>
      </c>
      <c r="BL209" s="14">
        <f>BJ209-BK209</f>
        <v>18</v>
      </c>
    </row>
    <row r="210" spans="2:64" ht="12" customHeight="1" thickBot="1" x14ac:dyDescent="0.2">
      <c r="B210" s="52"/>
      <c r="C210" s="53" t="s">
        <v>306</v>
      </c>
      <c r="D210" s="19" t="str">
        <f>IF(R201="","",R201)</f>
        <v/>
      </c>
      <c r="E210" s="17" t="str">
        <f t="shared" si="52"/>
        <v/>
      </c>
      <c r="F210" s="43" t="str">
        <f>IF(P201="","",P201)</f>
        <v/>
      </c>
      <c r="G210" s="344" t="str">
        <f>IF(I207="","",I207)</f>
        <v/>
      </c>
      <c r="H210" s="18">
        <f>IF(R204="","",R204)</f>
        <v>17</v>
      </c>
      <c r="I210" s="17" t="str">
        <f t="shared" si="54"/>
        <v>-</v>
      </c>
      <c r="J210" s="43">
        <f>IF(P204="","",P204)</f>
        <v>19</v>
      </c>
      <c r="K210" s="344" t="str">
        <f>IF(M207="","",M207)</f>
        <v/>
      </c>
      <c r="L210" s="18" t="str">
        <f>IF(R207="","",R207)</f>
        <v/>
      </c>
      <c r="M210" s="17" t="str">
        <f>IF(L210="","","-")</f>
        <v/>
      </c>
      <c r="N210" s="43" t="str">
        <f>IF(P207="","",P207)</f>
        <v/>
      </c>
      <c r="O210" s="344" t="str">
        <f>IF(Q207="","",Q207)</f>
        <v/>
      </c>
      <c r="P210" s="364"/>
      <c r="Q210" s="365"/>
      <c r="R210" s="365"/>
      <c r="S210" s="366"/>
      <c r="T210" s="89">
        <f>Y209</f>
        <v>2</v>
      </c>
      <c r="U210" s="4" t="s">
        <v>2</v>
      </c>
      <c r="V210" s="90">
        <f>Z209</f>
        <v>1</v>
      </c>
      <c r="W210" s="3" t="s">
        <v>1</v>
      </c>
      <c r="X210" s="1"/>
      <c r="Y210" s="10"/>
      <c r="Z210" s="9"/>
      <c r="AA210" s="10"/>
      <c r="AB210" s="9"/>
      <c r="AC210" s="8"/>
      <c r="AD210" s="9"/>
      <c r="AE210" s="9"/>
      <c r="AF210" s="8"/>
      <c r="AG210" s="74"/>
      <c r="AH210" s="52"/>
      <c r="AI210" s="53" t="s">
        <v>306</v>
      </c>
      <c r="AJ210" s="19" t="str">
        <f>IF(AX201="","",AX201)</f>
        <v/>
      </c>
      <c r="AK210" s="17" t="str">
        <f t="shared" si="53"/>
        <v/>
      </c>
      <c r="AL210" s="43" t="str">
        <f>IF(AV201="","",AV201)</f>
        <v/>
      </c>
      <c r="AM210" s="344" t="str">
        <f>IF(AO207="","",AO207)</f>
        <v/>
      </c>
      <c r="AN210" s="18">
        <f>IF(AX204="","",AX204)</f>
        <v>15</v>
      </c>
      <c r="AO210" s="17" t="str">
        <f t="shared" si="55"/>
        <v>-</v>
      </c>
      <c r="AP210" s="43">
        <f>IF(AV204="","",AV204)</f>
        <v>10</v>
      </c>
      <c r="AQ210" s="344" t="str">
        <f>IF(AS207="","",AS207)</f>
        <v/>
      </c>
      <c r="AR210" s="18" t="str">
        <f>IF(AX207="","",AX207)</f>
        <v/>
      </c>
      <c r="AS210" s="17" t="str">
        <f>IF(AR210="","","-")</f>
        <v/>
      </c>
      <c r="AT210" s="43" t="str">
        <f>IF(AV207="","",AV207)</f>
        <v/>
      </c>
      <c r="AU210" s="344" t="str">
        <f>IF(AW207="","",AW207)</f>
        <v/>
      </c>
      <c r="AV210" s="364"/>
      <c r="AW210" s="365"/>
      <c r="AX210" s="365"/>
      <c r="AY210" s="366"/>
      <c r="AZ210" s="89">
        <f>BE209</f>
        <v>3</v>
      </c>
      <c r="BA210" s="4" t="s">
        <v>2</v>
      </c>
      <c r="BB210" s="90">
        <f>BF209</f>
        <v>0</v>
      </c>
      <c r="BC210" s="3" t="s">
        <v>1</v>
      </c>
      <c r="BD210" s="1"/>
      <c r="BE210" s="10"/>
      <c r="BF210" s="9"/>
      <c r="BG210" s="10"/>
      <c r="BH210" s="9"/>
      <c r="BI210" s="8"/>
      <c r="BJ210" s="9"/>
      <c r="BK210" s="9"/>
      <c r="BL210" s="8"/>
    </row>
    <row r="211" spans="2:64" ht="12" customHeight="1" thickBot="1" x14ac:dyDescent="0.2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68"/>
      <c r="BE211" s="68"/>
      <c r="BF211" s="68"/>
      <c r="BG211" s="68"/>
      <c r="BH211" s="68"/>
      <c r="BI211" s="68"/>
      <c r="BJ211" s="68"/>
      <c r="BK211" s="68"/>
      <c r="BL211" s="68"/>
    </row>
    <row r="212" spans="2:64" ht="12" customHeight="1" x14ac:dyDescent="0.15">
      <c r="B212" s="355" t="s">
        <v>286</v>
      </c>
      <c r="C212" s="356"/>
      <c r="D212" s="359" t="str">
        <f>B214</f>
        <v>芝孝典</v>
      </c>
      <c r="E212" s="330"/>
      <c r="F212" s="330"/>
      <c r="G212" s="331"/>
      <c r="H212" s="329" t="str">
        <f>B217</f>
        <v>新穂大地</v>
      </c>
      <c r="I212" s="330"/>
      <c r="J212" s="330"/>
      <c r="K212" s="331"/>
      <c r="L212" s="329" t="str">
        <f>B220</f>
        <v>中山雅己</v>
      </c>
      <c r="M212" s="330"/>
      <c r="N212" s="330"/>
      <c r="O212" s="331"/>
      <c r="P212" s="329" t="str">
        <f>B223</f>
        <v>続木正</v>
      </c>
      <c r="Q212" s="330"/>
      <c r="R212" s="330"/>
      <c r="S212" s="332"/>
      <c r="T212" s="333" t="s">
        <v>4</v>
      </c>
      <c r="U212" s="334"/>
      <c r="V212" s="334"/>
      <c r="W212" s="335"/>
      <c r="X212" s="91"/>
      <c r="Y212" s="288" t="s">
        <v>24</v>
      </c>
      <c r="Z212" s="289"/>
      <c r="AA212" s="288" t="s">
        <v>23</v>
      </c>
      <c r="AB212" s="290"/>
      <c r="AC212" s="289"/>
      <c r="AD212" s="291" t="s">
        <v>22</v>
      </c>
      <c r="AE212" s="292"/>
      <c r="AF212" s="293"/>
      <c r="AG212" s="62"/>
      <c r="AH212" s="355" t="s">
        <v>285</v>
      </c>
      <c r="AI212" s="403"/>
      <c r="AJ212" s="359" t="str">
        <f>AH214</f>
        <v>友居卓史</v>
      </c>
      <c r="AK212" s="330"/>
      <c r="AL212" s="330"/>
      <c r="AM212" s="331"/>
      <c r="AN212" s="329" t="str">
        <f>AH217</f>
        <v>山口和也</v>
      </c>
      <c r="AO212" s="330"/>
      <c r="AP212" s="330"/>
      <c r="AQ212" s="331"/>
      <c r="AR212" s="329" t="str">
        <f>AH220</f>
        <v>田中秀仁</v>
      </c>
      <c r="AS212" s="330"/>
      <c r="AT212" s="330"/>
      <c r="AU212" s="331"/>
      <c r="AV212" s="329" t="str">
        <f>AH223</f>
        <v>長原正悟</v>
      </c>
      <c r="AW212" s="330"/>
      <c r="AX212" s="330"/>
      <c r="AY212" s="332"/>
      <c r="AZ212" s="333" t="s">
        <v>4</v>
      </c>
      <c r="BA212" s="334"/>
      <c r="BB212" s="334"/>
      <c r="BC212" s="335"/>
      <c r="BD212" s="91"/>
      <c r="BE212" s="288" t="s">
        <v>24</v>
      </c>
      <c r="BF212" s="289"/>
      <c r="BG212" s="288" t="s">
        <v>23</v>
      </c>
      <c r="BH212" s="290"/>
      <c r="BI212" s="289"/>
      <c r="BJ212" s="291" t="s">
        <v>22</v>
      </c>
      <c r="BK212" s="292"/>
      <c r="BL212" s="293"/>
    </row>
    <row r="213" spans="2:64" ht="12" customHeight="1" thickBot="1" x14ac:dyDescent="0.2">
      <c r="B213" s="381"/>
      <c r="C213" s="382"/>
      <c r="D213" s="354" t="str">
        <f>B215</f>
        <v>新田麻依</v>
      </c>
      <c r="E213" s="323"/>
      <c r="F213" s="323"/>
      <c r="G213" s="324"/>
      <c r="H213" s="322" t="str">
        <f>B218</f>
        <v>鴻上香菜</v>
      </c>
      <c r="I213" s="323"/>
      <c r="J213" s="323"/>
      <c r="K213" s="324"/>
      <c r="L213" s="322" t="str">
        <f>B221</f>
        <v>西坂由香</v>
      </c>
      <c r="M213" s="323"/>
      <c r="N213" s="323"/>
      <c r="O213" s="324"/>
      <c r="P213" s="322" t="str">
        <f>B224</f>
        <v>谷廣子</v>
      </c>
      <c r="Q213" s="323"/>
      <c r="R213" s="323"/>
      <c r="S213" s="325"/>
      <c r="T213" s="326" t="s">
        <v>3</v>
      </c>
      <c r="U213" s="327"/>
      <c r="V213" s="327"/>
      <c r="W213" s="328"/>
      <c r="X213" s="91"/>
      <c r="Y213" s="92" t="s">
        <v>21</v>
      </c>
      <c r="Z213" s="93" t="s">
        <v>1</v>
      </c>
      <c r="AA213" s="92" t="s">
        <v>25</v>
      </c>
      <c r="AB213" s="93" t="s">
        <v>20</v>
      </c>
      <c r="AC213" s="94" t="s">
        <v>19</v>
      </c>
      <c r="AD213" s="93" t="s">
        <v>25</v>
      </c>
      <c r="AE213" s="93" t="s">
        <v>20</v>
      </c>
      <c r="AF213" s="94" t="s">
        <v>19</v>
      </c>
      <c r="AG213" s="62"/>
      <c r="AH213" s="381"/>
      <c r="AI213" s="404"/>
      <c r="AJ213" s="354" t="str">
        <f>AH215</f>
        <v>亀岡直美</v>
      </c>
      <c r="AK213" s="323"/>
      <c r="AL213" s="323"/>
      <c r="AM213" s="324"/>
      <c r="AN213" s="322" t="str">
        <f>AH218</f>
        <v>岡崎恵理子</v>
      </c>
      <c r="AO213" s="323"/>
      <c r="AP213" s="323"/>
      <c r="AQ213" s="324"/>
      <c r="AR213" s="322" t="str">
        <f>AH221</f>
        <v>神野美穂</v>
      </c>
      <c r="AS213" s="323"/>
      <c r="AT213" s="323"/>
      <c r="AU213" s="324"/>
      <c r="AV213" s="322" t="str">
        <f>AH224</f>
        <v>藤田佳乃</v>
      </c>
      <c r="AW213" s="323"/>
      <c r="AX213" s="323"/>
      <c r="AY213" s="325"/>
      <c r="AZ213" s="326" t="s">
        <v>3</v>
      </c>
      <c r="BA213" s="327"/>
      <c r="BB213" s="327"/>
      <c r="BC213" s="328"/>
      <c r="BD213" s="91"/>
      <c r="BE213" s="92" t="s">
        <v>21</v>
      </c>
      <c r="BF213" s="93" t="s">
        <v>1</v>
      </c>
      <c r="BG213" s="92" t="s">
        <v>25</v>
      </c>
      <c r="BH213" s="93" t="s">
        <v>20</v>
      </c>
      <c r="BI213" s="94" t="s">
        <v>19</v>
      </c>
      <c r="BJ213" s="93" t="s">
        <v>25</v>
      </c>
      <c r="BK213" s="93" t="s">
        <v>20</v>
      </c>
      <c r="BL213" s="94" t="s">
        <v>19</v>
      </c>
    </row>
    <row r="214" spans="2:64" ht="12" customHeight="1" x14ac:dyDescent="0.15">
      <c r="B214" s="69" t="s">
        <v>109</v>
      </c>
      <c r="C214" s="51" t="s">
        <v>39</v>
      </c>
      <c r="D214" s="373"/>
      <c r="E214" s="374"/>
      <c r="F214" s="374"/>
      <c r="G214" s="375"/>
      <c r="H214" s="31">
        <v>15</v>
      </c>
      <c r="I214" s="7" t="str">
        <f>IF(H214="","","-")</f>
        <v>-</v>
      </c>
      <c r="J214" s="30">
        <v>7</v>
      </c>
      <c r="K214" s="294" t="str">
        <f>IF(H214&lt;&gt;"",IF(H214&gt;J214,IF(H215&gt;J215,"○",IF(H216&gt;J216,"○","×")),IF(H215&gt;J215,IF(H216&gt;J216,"○","×"),"×")),"")</f>
        <v>○</v>
      </c>
      <c r="L214" s="31">
        <v>12</v>
      </c>
      <c r="M214" s="33" t="str">
        <f t="shared" ref="M214:M219" si="56">IF(L214="","","-")</f>
        <v>-</v>
      </c>
      <c r="N214" s="35">
        <v>15</v>
      </c>
      <c r="O214" s="294" t="str">
        <f>IF(L214&lt;&gt;"",IF(L214&gt;N214,IF(L215&gt;N215,"○",IF(L216&gt;N216,"○","×")),IF(L215&gt;N215,IF(L216&gt;N216,"○","×"),"×")),"")</f>
        <v>×</v>
      </c>
      <c r="P214" s="34">
        <v>15</v>
      </c>
      <c r="Q214" s="33" t="str">
        <f t="shared" ref="Q214:Q222" si="57">IF(P214="","","-")</f>
        <v>-</v>
      </c>
      <c r="R214" s="30">
        <v>14</v>
      </c>
      <c r="S214" s="299" t="str">
        <f>IF(P214&lt;&gt;"",IF(P214&gt;R214,IF(P215&gt;R215,"○",IF(P216&gt;R216,"○","×")),IF(P215&gt;R215,IF(P216&gt;R216,"○","×"),"×")),"")</f>
        <v>○</v>
      </c>
      <c r="T214" s="336" t="s">
        <v>381</v>
      </c>
      <c r="U214" s="337"/>
      <c r="V214" s="337"/>
      <c r="W214" s="338"/>
      <c r="X214" s="1"/>
      <c r="Y214" s="16"/>
      <c r="Z214" s="15"/>
      <c r="AA214" s="39"/>
      <c r="AB214" s="40"/>
      <c r="AC214" s="13"/>
      <c r="AD214" s="15"/>
      <c r="AE214" s="15"/>
      <c r="AF214" s="14"/>
      <c r="AG214" s="70"/>
      <c r="AH214" s="69" t="s">
        <v>124</v>
      </c>
      <c r="AI214" s="51" t="s">
        <v>358</v>
      </c>
      <c r="AJ214" s="373"/>
      <c r="AK214" s="374"/>
      <c r="AL214" s="374"/>
      <c r="AM214" s="375"/>
      <c r="AN214" s="31">
        <v>10</v>
      </c>
      <c r="AO214" s="7" t="str">
        <f>IF(AN214="","","-")</f>
        <v>-</v>
      </c>
      <c r="AP214" s="30">
        <v>15</v>
      </c>
      <c r="AQ214" s="294" t="str">
        <f>IF(AN214&lt;&gt;"",IF(AN214&gt;AP214,IF(AN215&gt;AP215,"○",IF(AN216&gt;AP216,"○","×")),IF(AN215&gt;AP215,IF(AN216&gt;AP216,"○","×"),"×")),"")</f>
        <v>×</v>
      </c>
      <c r="AR214" s="31">
        <v>15</v>
      </c>
      <c r="AS214" s="33" t="str">
        <f t="shared" ref="AS214:AS219" si="58">IF(AR214="","","-")</f>
        <v>-</v>
      </c>
      <c r="AT214" s="35">
        <v>9</v>
      </c>
      <c r="AU214" s="294" t="str">
        <f>IF(AR214&lt;&gt;"",IF(AR214&gt;AT214,IF(AR215&gt;AT215,"○",IF(AR216&gt;AT216,"○","×")),IF(AR215&gt;AT215,IF(AR216&gt;AT216,"○","×"),"×")),"")</f>
        <v>×</v>
      </c>
      <c r="AV214" s="34">
        <v>15</v>
      </c>
      <c r="AW214" s="33" t="str">
        <f t="shared" ref="AW214:AW222" si="59">IF(AV214="","","-")</f>
        <v>-</v>
      </c>
      <c r="AX214" s="30">
        <v>6</v>
      </c>
      <c r="AY214" s="299" t="str">
        <f>IF(AV214&lt;&gt;"",IF(AV214&gt;AX214,IF(AV215&gt;AX215,"○",IF(AV216&gt;AX216,"○","×")),IF(AV215&gt;AX215,IF(AV216&gt;AX216,"○","×"),"×")),"")</f>
        <v>○</v>
      </c>
      <c r="AZ214" s="336" t="s">
        <v>380</v>
      </c>
      <c r="BA214" s="337"/>
      <c r="BB214" s="337"/>
      <c r="BC214" s="338"/>
      <c r="BD214" s="1"/>
      <c r="BE214" s="16"/>
      <c r="BF214" s="15"/>
      <c r="BG214" s="39"/>
      <c r="BH214" s="40"/>
      <c r="BI214" s="13"/>
      <c r="BJ214" s="15"/>
      <c r="BK214" s="15"/>
      <c r="BL214" s="14"/>
    </row>
    <row r="215" spans="2:64" ht="12" customHeight="1" x14ac:dyDescent="0.15">
      <c r="B215" s="69" t="s">
        <v>111</v>
      </c>
      <c r="C215" s="51" t="s">
        <v>39</v>
      </c>
      <c r="D215" s="376"/>
      <c r="E215" s="311"/>
      <c r="F215" s="311"/>
      <c r="G215" s="312"/>
      <c r="H215" s="31">
        <v>15</v>
      </c>
      <c r="I215" s="7" t="str">
        <f>IF(H215="","","-")</f>
        <v>-</v>
      </c>
      <c r="J215" s="32">
        <v>6</v>
      </c>
      <c r="K215" s="295"/>
      <c r="L215" s="31">
        <v>13</v>
      </c>
      <c r="M215" s="7" t="str">
        <f t="shared" si="56"/>
        <v>-</v>
      </c>
      <c r="N215" s="30">
        <v>15</v>
      </c>
      <c r="O215" s="295"/>
      <c r="P215" s="31">
        <v>15</v>
      </c>
      <c r="Q215" s="7" t="str">
        <f t="shared" si="57"/>
        <v>-</v>
      </c>
      <c r="R215" s="30">
        <v>11</v>
      </c>
      <c r="S215" s="300"/>
      <c r="T215" s="319"/>
      <c r="U215" s="320"/>
      <c r="V215" s="320"/>
      <c r="W215" s="321"/>
      <c r="X215" s="1"/>
      <c r="Y215" s="16">
        <f>COUNTIF(D214:S216,"○")</f>
        <v>2</v>
      </c>
      <c r="Z215" s="15">
        <f>COUNTIF(D214:S216,"×")</f>
        <v>1</v>
      </c>
      <c r="AA215" s="12">
        <f>(IF((D214&gt;F214),1,0))+(IF((D215&gt;F215),1,0))+(IF((D216&gt;F216),1,0))+(IF((H214&gt;J214),1,0))+(IF((H215&gt;J215),1,0))+(IF((H216&gt;J216),1,0))+(IF((L214&gt;N214),1,0))+(IF((L215&gt;N215),1,0))+(IF((L216&gt;N216),1,0))+(IF((P214&gt;R214),1,0))+(IF((P215&gt;R215),1,0))+(IF((P216&gt;R216),1,0))</f>
        <v>4</v>
      </c>
      <c r="AB215" s="5">
        <f>(IF((D214&lt;F214),1,0))+(IF((D215&lt;F215),1,0))+(IF((D216&lt;F216),1,0))+(IF((H214&lt;J214),1,0))+(IF((H215&lt;J215),1,0))+(IF((H216&lt;J216),1,0))+(IF((L214&lt;N214),1,0))+(IF((L215&lt;N215),1,0))+(IF((L216&lt;N216),1,0))+(IF((P214&lt;R214),1,0))+(IF((P215&lt;R215),1,0))+(IF((P216&lt;R216),1,0))</f>
        <v>2</v>
      </c>
      <c r="AC215" s="11">
        <f>AA215-AB215</f>
        <v>2</v>
      </c>
      <c r="AD215" s="15">
        <f>SUM(D214:D216,H214:H216,L214:L216,P214:P216)</f>
        <v>85</v>
      </c>
      <c r="AE215" s="15">
        <f>SUM(F214:F216,J214:J216,N214:N216,R214:R216)</f>
        <v>68</v>
      </c>
      <c r="AF215" s="14">
        <f>AD215-AE215</f>
        <v>17</v>
      </c>
      <c r="AG215" s="70"/>
      <c r="AH215" s="69" t="s">
        <v>125</v>
      </c>
      <c r="AI215" s="51" t="s">
        <v>126</v>
      </c>
      <c r="AJ215" s="376"/>
      <c r="AK215" s="311"/>
      <c r="AL215" s="311"/>
      <c r="AM215" s="312"/>
      <c r="AN215" s="31">
        <v>8</v>
      </c>
      <c r="AO215" s="7" t="str">
        <f>IF(AN215="","","-")</f>
        <v>-</v>
      </c>
      <c r="AP215" s="32">
        <v>15</v>
      </c>
      <c r="AQ215" s="295"/>
      <c r="AR215" s="31">
        <v>8</v>
      </c>
      <c r="AS215" s="7" t="str">
        <f t="shared" si="58"/>
        <v>-</v>
      </c>
      <c r="AT215" s="30">
        <v>15</v>
      </c>
      <c r="AU215" s="295"/>
      <c r="AV215" s="31">
        <v>15</v>
      </c>
      <c r="AW215" s="7" t="str">
        <f t="shared" si="59"/>
        <v>-</v>
      </c>
      <c r="AX215" s="30">
        <v>6</v>
      </c>
      <c r="AY215" s="300"/>
      <c r="AZ215" s="319"/>
      <c r="BA215" s="320"/>
      <c r="BB215" s="320"/>
      <c r="BC215" s="321"/>
      <c r="BD215" s="1"/>
      <c r="BE215" s="16">
        <f>COUNTIF(AJ214:AY216,"○")</f>
        <v>1</v>
      </c>
      <c r="BF215" s="15">
        <f>COUNTIF(AJ214:AY216,"×")</f>
        <v>2</v>
      </c>
      <c r="BG215" s="12">
        <f>(IF((AJ214&gt;AL214),1,0))+(IF((AJ215&gt;AL215),1,0))+(IF((AJ216&gt;AL216),1,0))+(IF((AN214&gt;AP214),1,0))+(IF((AN215&gt;AP215),1,0))+(IF((AN216&gt;AP216),1,0))+(IF((AR214&gt;AT214),1,0))+(IF((AR215&gt;AT215),1,0))+(IF((AR216&gt;AT216),1,0))+(IF((AV214&gt;AX214),1,0))+(IF((AV215&gt;AX215),1,0))+(IF((AV216&gt;AX216),1,0))</f>
        <v>3</v>
      </c>
      <c r="BH215" s="5">
        <f>(IF((AJ214&lt;AL214),1,0))+(IF((AJ215&lt;AL215),1,0))+(IF((AJ216&lt;AL216),1,0))+(IF((AN214&lt;AP214),1,0))+(IF((AN215&lt;AP215),1,0))+(IF((AN216&lt;AP216),1,0))+(IF((AR214&lt;AT214),1,0))+(IF((AR215&lt;AT215),1,0))+(IF((AR216&lt;AT216),1,0))+(IF((AV214&lt;AX214),1,0))+(IF((AV215&lt;AX215),1,0))+(IF((AV216&lt;AX216),1,0))</f>
        <v>4</v>
      </c>
      <c r="BI215" s="11">
        <f>BG215-BH215</f>
        <v>-1</v>
      </c>
      <c r="BJ215" s="15">
        <f>SUM(AJ214:AJ216,AN214:AN216,AR214:AR216,AV214:AV216)</f>
        <v>84</v>
      </c>
      <c r="BK215" s="15">
        <f>SUM(AL214:AL216,AP214:AP216,AT214:AT216,AX214:AX216)</f>
        <v>81</v>
      </c>
      <c r="BL215" s="14">
        <f>BJ215-BK215</f>
        <v>3</v>
      </c>
    </row>
    <row r="216" spans="2:64" ht="12" customHeight="1" x14ac:dyDescent="0.15">
      <c r="B216" s="54"/>
      <c r="C216" s="73" t="s">
        <v>54</v>
      </c>
      <c r="D216" s="377"/>
      <c r="E216" s="314"/>
      <c r="F216" s="314"/>
      <c r="G216" s="315"/>
      <c r="H216" s="25"/>
      <c r="I216" s="7" t="str">
        <f>IF(H216="","","-")</f>
        <v/>
      </c>
      <c r="J216" s="24"/>
      <c r="K216" s="296"/>
      <c r="L216" s="25"/>
      <c r="M216" s="28" t="str">
        <f t="shared" si="56"/>
        <v/>
      </c>
      <c r="N216" s="24"/>
      <c r="O216" s="295"/>
      <c r="P216" s="25"/>
      <c r="Q216" s="28" t="str">
        <f t="shared" si="57"/>
        <v/>
      </c>
      <c r="R216" s="24"/>
      <c r="S216" s="300"/>
      <c r="T216" s="87">
        <f>Y215</f>
        <v>2</v>
      </c>
      <c r="U216" s="2" t="s">
        <v>2</v>
      </c>
      <c r="V216" s="88">
        <f>Z215</f>
        <v>1</v>
      </c>
      <c r="W216" s="6" t="s">
        <v>1</v>
      </c>
      <c r="X216" s="1"/>
      <c r="Y216" s="16"/>
      <c r="Z216" s="15"/>
      <c r="AA216" s="16"/>
      <c r="AB216" s="15"/>
      <c r="AC216" s="14"/>
      <c r="AD216" s="15"/>
      <c r="AE216" s="15"/>
      <c r="AF216" s="14"/>
      <c r="AG216" s="74"/>
      <c r="AH216" s="54"/>
      <c r="AI216" s="73" t="s">
        <v>50</v>
      </c>
      <c r="AJ216" s="377"/>
      <c r="AK216" s="314"/>
      <c r="AL216" s="314"/>
      <c r="AM216" s="315"/>
      <c r="AN216" s="25"/>
      <c r="AO216" s="7" t="str">
        <f>IF(AN216="","","-")</f>
        <v/>
      </c>
      <c r="AP216" s="24"/>
      <c r="AQ216" s="296"/>
      <c r="AR216" s="25">
        <v>13</v>
      </c>
      <c r="AS216" s="28" t="str">
        <f t="shared" si="58"/>
        <v>-</v>
      </c>
      <c r="AT216" s="24">
        <v>15</v>
      </c>
      <c r="AU216" s="295"/>
      <c r="AV216" s="25"/>
      <c r="AW216" s="28" t="str">
        <f t="shared" si="59"/>
        <v/>
      </c>
      <c r="AX216" s="24"/>
      <c r="AY216" s="300"/>
      <c r="AZ216" s="87">
        <f>BE215</f>
        <v>1</v>
      </c>
      <c r="BA216" s="2" t="s">
        <v>2</v>
      </c>
      <c r="BB216" s="88">
        <f>BF215</f>
        <v>2</v>
      </c>
      <c r="BC216" s="6" t="s">
        <v>1</v>
      </c>
      <c r="BD216" s="1"/>
      <c r="BE216" s="16"/>
      <c r="BF216" s="15"/>
      <c r="BG216" s="16"/>
      <c r="BH216" s="15"/>
      <c r="BI216" s="14"/>
      <c r="BJ216" s="15"/>
      <c r="BK216" s="15"/>
      <c r="BL216" s="14"/>
    </row>
    <row r="217" spans="2:64" ht="12" customHeight="1" x14ac:dyDescent="0.15">
      <c r="B217" s="69" t="s">
        <v>145</v>
      </c>
      <c r="C217" s="49" t="s">
        <v>60</v>
      </c>
      <c r="D217" s="21">
        <f>IF(J214="","",J214)</f>
        <v>7</v>
      </c>
      <c r="E217" s="7" t="str">
        <f t="shared" ref="E217:E225" si="60">IF(D217="","","-")</f>
        <v>-</v>
      </c>
      <c r="F217" s="42">
        <f>IF(H214="","",H214)</f>
        <v>15</v>
      </c>
      <c r="G217" s="304" t="str">
        <f>IF(K214="","",IF(K214="○","×",IF(K214="×","○")))</f>
        <v>×</v>
      </c>
      <c r="H217" s="307"/>
      <c r="I217" s="308"/>
      <c r="J217" s="308"/>
      <c r="K217" s="309"/>
      <c r="L217" s="31">
        <v>14</v>
      </c>
      <c r="M217" s="7" t="str">
        <f t="shared" si="56"/>
        <v>-</v>
      </c>
      <c r="N217" s="30">
        <v>16</v>
      </c>
      <c r="O217" s="301" t="str">
        <f>IF(L217&lt;&gt;"",IF(L217&gt;N217,IF(L218&gt;N218,"○",IF(L219&gt;N219,"○","×")),IF(L218&gt;N218,IF(L219&gt;N219,"○","×"),"×")),"")</f>
        <v>×</v>
      </c>
      <c r="P217" s="31">
        <v>15</v>
      </c>
      <c r="Q217" s="7" t="str">
        <f t="shared" si="57"/>
        <v>-</v>
      </c>
      <c r="R217" s="30">
        <v>8</v>
      </c>
      <c r="S217" s="302" t="str">
        <f>IF(P217&lt;&gt;"",IF(P217&gt;R217,IF(P218&gt;R218,"○",IF(P219&gt;R219,"○","×")),IF(P218&gt;R218,IF(P219&gt;R219,"○","×"),"×")),"")</f>
        <v>○</v>
      </c>
      <c r="T217" s="316" t="s">
        <v>380</v>
      </c>
      <c r="U217" s="317"/>
      <c r="V217" s="317"/>
      <c r="W217" s="318"/>
      <c r="X217" s="1"/>
      <c r="Y217" s="39"/>
      <c r="Z217" s="40"/>
      <c r="AA217" s="39"/>
      <c r="AB217" s="40"/>
      <c r="AC217" s="13"/>
      <c r="AD217" s="40"/>
      <c r="AE217" s="40"/>
      <c r="AF217" s="13"/>
      <c r="AG217" s="70"/>
      <c r="AH217" s="48" t="s">
        <v>95</v>
      </c>
      <c r="AI217" s="76" t="s">
        <v>309</v>
      </c>
      <c r="AJ217" s="21">
        <f>IF(AP214="","",AP214)</f>
        <v>15</v>
      </c>
      <c r="AK217" s="7" t="str">
        <f t="shared" ref="AK217:AK225" si="61">IF(AJ217="","","-")</f>
        <v>-</v>
      </c>
      <c r="AL217" s="42">
        <f>IF(AN214="","",AN214)</f>
        <v>10</v>
      </c>
      <c r="AM217" s="304" t="str">
        <f>IF(AQ214="","",IF(AQ214="○","×",IF(AQ214="×","○")))</f>
        <v>○</v>
      </c>
      <c r="AN217" s="307"/>
      <c r="AO217" s="308"/>
      <c r="AP217" s="308"/>
      <c r="AQ217" s="309"/>
      <c r="AR217" s="31">
        <v>15</v>
      </c>
      <c r="AS217" s="7" t="str">
        <f t="shared" si="58"/>
        <v>-</v>
      </c>
      <c r="AT217" s="30">
        <v>2</v>
      </c>
      <c r="AU217" s="301" t="str">
        <f>IF(AR217&lt;&gt;"",IF(AR217&gt;AT217,IF(AR218&gt;AT218,"○",IF(AR219&gt;AT219,"○","×")),IF(AR218&gt;AT218,IF(AR219&gt;AT219,"○","×"),"×")),"")</f>
        <v>○</v>
      </c>
      <c r="AV217" s="31">
        <v>15</v>
      </c>
      <c r="AW217" s="7" t="str">
        <f t="shared" si="59"/>
        <v>-</v>
      </c>
      <c r="AX217" s="30">
        <v>2</v>
      </c>
      <c r="AY217" s="302" t="str">
        <f>IF(AV217&lt;&gt;"",IF(AV217&gt;AX217,IF(AV218&gt;AX218,"○",IF(AV219&gt;AX219,"○","×")),IF(AV218&gt;AX218,IF(AV219&gt;AX219,"○","×"),"×")),"")</f>
        <v>○</v>
      </c>
      <c r="AZ217" s="316" t="s">
        <v>382</v>
      </c>
      <c r="BA217" s="317"/>
      <c r="BB217" s="317"/>
      <c r="BC217" s="318"/>
      <c r="BD217" s="1"/>
      <c r="BE217" s="39"/>
      <c r="BF217" s="40"/>
      <c r="BG217" s="39"/>
      <c r="BH217" s="40"/>
      <c r="BI217" s="13"/>
      <c r="BJ217" s="40"/>
      <c r="BK217" s="40"/>
      <c r="BL217" s="13"/>
    </row>
    <row r="218" spans="2:64" ht="12" customHeight="1" x14ac:dyDescent="0.15">
      <c r="B218" s="69" t="s">
        <v>147</v>
      </c>
      <c r="C218" s="51" t="s">
        <v>60</v>
      </c>
      <c r="D218" s="21">
        <f>IF(J215="","",J215)</f>
        <v>6</v>
      </c>
      <c r="E218" s="7" t="str">
        <f t="shared" si="60"/>
        <v>-</v>
      </c>
      <c r="F218" s="42">
        <f>IF(H215="","",H215)</f>
        <v>15</v>
      </c>
      <c r="G218" s="305" t="str">
        <f>IF(I215="","",I215)</f>
        <v>-</v>
      </c>
      <c r="H218" s="310"/>
      <c r="I218" s="311"/>
      <c r="J218" s="311"/>
      <c r="K218" s="312"/>
      <c r="L218" s="31">
        <v>5</v>
      </c>
      <c r="M218" s="7" t="str">
        <f t="shared" si="56"/>
        <v>-</v>
      </c>
      <c r="N218" s="30">
        <v>15</v>
      </c>
      <c r="O218" s="295"/>
      <c r="P218" s="31">
        <v>15</v>
      </c>
      <c r="Q218" s="7" t="str">
        <f t="shared" si="57"/>
        <v>-</v>
      </c>
      <c r="R218" s="30">
        <v>12</v>
      </c>
      <c r="S218" s="300"/>
      <c r="T218" s="319"/>
      <c r="U218" s="320"/>
      <c r="V218" s="320"/>
      <c r="W218" s="321"/>
      <c r="X218" s="1"/>
      <c r="Y218" s="16">
        <f>COUNTIF(D217:S219,"○")</f>
        <v>1</v>
      </c>
      <c r="Z218" s="15">
        <f>COUNTIF(D217:S219,"×")</f>
        <v>2</v>
      </c>
      <c r="AA218" s="12">
        <f>(IF((D217&gt;F217),1,0))+(IF((D218&gt;F218),1,0))+(IF((D219&gt;F219),1,0))+(IF((H217&gt;J217),1,0))+(IF((H218&gt;J218),1,0))+(IF((H219&gt;J219),1,0))+(IF((L217&gt;N217),1,0))+(IF((L218&gt;N218),1,0))+(IF((L219&gt;N219),1,0))+(IF((P217&gt;R217),1,0))+(IF((P218&gt;R218),1,0))+(IF((P219&gt;R219),1,0))</f>
        <v>2</v>
      </c>
      <c r="AB218" s="5">
        <f>(IF((D217&lt;F217),1,0))+(IF((D218&lt;F218),1,0))+(IF((D219&lt;F219),1,0))+(IF((H217&lt;J217),1,0))+(IF((H218&lt;J218),1,0))+(IF((H219&lt;J219),1,0))+(IF((L217&lt;N217),1,0))+(IF((L218&lt;N218),1,0))+(IF((L219&lt;N219),1,0))+(IF((P217&lt;R217),1,0))+(IF((P218&lt;R218),1,0))+(IF((P219&lt;R219),1,0))</f>
        <v>4</v>
      </c>
      <c r="AC218" s="11">
        <f>AA218-AB218</f>
        <v>-2</v>
      </c>
      <c r="AD218" s="15">
        <f>SUM(D217:D219,H217:H219,L217:L219,P217:P219)</f>
        <v>62</v>
      </c>
      <c r="AE218" s="15">
        <f>SUM(F217:F219,J217:J219,N217:N219,R217:R219)</f>
        <v>81</v>
      </c>
      <c r="AF218" s="14">
        <f>AD218-AE218</f>
        <v>-19</v>
      </c>
      <c r="AG218" s="70"/>
      <c r="AH218" s="69" t="s">
        <v>98</v>
      </c>
      <c r="AI218" s="51" t="s">
        <v>309</v>
      </c>
      <c r="AJ218" s="21">
        <f>IF(AP215="","",AP215)</f>
        <v>15</v>
      </c>
      <c r="AK218" s="7" t="str">
        <f t="shared" si="61"/>
        <v>-</v>
      </c>
      <c r="AL218" s="42">
        <f>IF(AN215="","",AN215)</f>
        <v>8</v>
      </c>
      <c r="AM218" s="305" t="str">
        <f>IF(AO215="","",AO215)</f>
        <v>-</v>
      </c>
      <c r="AN218" s="310"/>
      <c r="AO218" s="311"/>
      <c r="AP218" s="311"/>
      <c r="AQ218" s="312"/>
      <c r="AR218" s="31">
        <v>15</v>
      </c>
      <c r="AS218" s="7" t="str">
        <f t="shared" si="58"/>
        <v>-</v>
      </c>
      <c r="AT218" s="30">
        <v>7</v>
      </c>
      <c r="AU218" s="295"/>
      <c r="AV218" s="31">
        <v>15</v>
      </c>
      <c r="AW218" s="7" t="str">
        <f t="shared" si="59"/>
        <v>-</v>
      </c>
      <c r="AX218" s="30">
        <v>2</v>
      </c>
      <c r="AY218" s="300"/>
      <c r="AZ218" s="319"/>
      <c r="BA218" s="320"/>
      <c r="BB218" s="320"/>
      <c r="BC218" s="321"/>
      <c r="BD218" s="1"/>
      <c r="BE218" s="16">
        <f>COUNTIF(AJ217:AY219,"○")</f>
        <v>3</v>
      </c>
      <c r="BF218" s="15">
        <f>COUNTIF(AJ217:AY219,"×")</f>
        <v>0</v>
      </c>
      <c r="BG218" s="12">
        <f>(IF((AJ217&gt;AL217),1,0))+(IF((AJ218&gt;AL218),1,0))+(IF((AJ219&gt;AL219),1,0))+(IF((AN217&gt;AP217),1,0))+(IF((AN218&gt;AP218),1,0))+(IF((AN219&gt;AP219),1,0))+(IF((AR217&gt;AT217),1,0))+(IF((AR218&gt;AT218),1,0))+(IF((AR219&gt;AT219),1,0))+(IF((AV217&gt;AX217),1,0))+(IF((AV218&gt;AX218),1,0))+(IF((AV219&gt;AX219),1,0))</f>
        <v>6</v>
      </c>
      <c r="BH218" s="5">
        <f>(IF((AJ217&lt;AL217),1,0))+(IF((AJ218&lt;AL218),1,0))+(IF((AJ219&lt;AL219),1,0))+(IF((AN217&lt;AP217),1,0))+(IF((AN218&lt;AP218),1,0))+(IF((AN219&lt;AP219),1,0))+(IF((AR217&lt;AT217),1,0))+(IF((AR218&lt;AT218),1,0))+(IF((AR219&lt;AT219),1,0))+(IF((AV217&lt;AX217),1,0))+(IF((AV218&lt;AX218),1,0))+(IF((AV219&lt;AX219),1,0))</f>
        <v>0</v>
      </c>
      <c r="BI218" s="11">
        <f>BG218-BH218</f>
        <v>6</v>
      </c>
      <c r="BJ218" s="15">
        <f>SUM(AJ217:AJ219,AN217:AN219,AR217:AR219,AV217:AV219)</f>
        <v>90</v>
      </c>
      <c r="BK218" s="15">
        <f>SUM(AL217:AL219,AP217:AP219,AT217:AT219,AX217:AX219)</f>
        <v>31</v>
      </c>
      <c r="BL218" s="14">
        <f>BJ218-BK218</f>
        <v>59</v>
      </c>
    </row>
    <row r="219" spans="2:64" ht="12" customHeight="1" x14ac:dyDescent="0.15">
      <c r="B219" s="54"/>
      <c r="C219" s="55" t="s">
        <v>50</v>
      </c>
      <c r="D219" s="29" t="str">
        <f>IF(J216="","",J216)</f>
        <v/>
      </c>
      <c r="E219" s="7" t="str">
        <f t="shared" si="60"/>
        <v/>
      </c>
      <c r="F219" s="26" t="str">
        <f>IF(H216="","",H216)</f>
        <v/>
      </c>
      <c r="G219" s="306" t="str">
        <f>IF(I216="","",I216)</f>
        <v/>
      </c>
      <c r="H219" s="313"/>
      <c r="I219" s="314"/>
      <c r="J219" s="314"/>
      <c r="K219" s="315"/>
      <c r="L219" s="25"/>
      <c r="M219" s="7" t="str">
        <f t="shared" si="56"/>
        <v/>
      </c>
      <c r="N219" s="24"/>
      <c r="O219" s="296"/>
      <c r="P219" s="25"/>
      <c r="Q219" s="28" t="str">
        <f t="shared" si="57"/>
        <v/>
      </c>
      <c r="R219" s="24"/>
      <c r="S219" s="303"/>
      <c r="T219" s="87">
        <f>Y218</f>
        <v>1</v>
      </c>
      <c r="U219" s="2" t="s">
        <v>2</v>
      </c>
      <c r="V219" s="88">
        <f>Z218</f>
        <v>2</v>
      </c>
      <c r="W219" s="6" t="s">
        <v>1</v>
      </c>
      <c r="X219" s="1"/>
      <c r="Y219" s="10"/>
      <c r="Z219" s="9"/>
      <c r="AA219" s="10"/>
      <c r="AB219" s="9"/>
      <c r="AC219" s="8"/>
      <c r="AD219" s="9"/>
      <c r="AE219" s="9"/>
      <c r="AF219" s="8"/>
      <c r="AG219" s="74"/>
      <c r="AH219" s="54"/>
      <c r="AI219" s="55" t="s">
        <v>53</v>
      </c>
      <c r="AJ219" s="29" t="str">
        <f>IF(AP216="","",AP216)</f>
        <v/>
      </c>
      <c r="AK219" s="7" t="str">
        <f t="shared" si="61"/>
        <v/>
      </c>
      <c r="AL219" s="26" t="str">
        <f>IF(AN216="","",AN216)</f>
        <v/>
      </c>
      <c r="AM219" s="306" t="str">
        <f>IF(AO216="","",AO216)</f>
        <v/>
      </c>
      <c r="AN219" s="313"/>
      <c r="AO219" s="314"/>
      <c r="AP219" s="314"/>
      <c r="AQ219" s="315"/>
      <c r="AR219" s="25"/>
      <c r="AS219" s="7" t="str">
        <f t="shared" si="58"/>
        <v/>
      </c>
      <c r="AT219" s="24"/>
      <c r="AU219" s="296"/>
      <c r="AV219" s="25"/>
      <c r="AW219" s="28" t="str">
        <f t="shared" si="59"/>
        <v/>
      </c>
      <c r="AX219" s="24"/>
      <c r="AY219" s="303"/>
      <c r="AZ219" s="87">
        <f>BE218</f>
        <v>3</v>
      </c>
      <c r="BA219" s="2" t="s">
        <v>2</v>
      </c>
      <c r="BB219" s="88">
        <f>BF218</f>
        <v>0</v>
      </c>
      <c r="BC219" s="6" t="s">
        <v>1</v>
      </c>
      <c r="BD219" s="1"/>
      <c r="BE219" s="10"/>
      <c r="BF219" s="9"/>
      <c r="BG219" s="10"/>
      <c r="BH219" s="9"/>
      <c r="BI219" s="8"/>
      <c r="BJ219" s="9"/>
      <c r="BK219" s="9"/>
      <c r="BL219" s="8"/>
    </row>
    <row r="220" spans="2:64" ht="12" customHeight="1" x14ac:dyDescent="0.15">
      <c r="B220" s="50" t="s">
        <v>255</v>
      </c>
      <c r="C220" s="51" t="s">
        <v>353</v>
      </c>
      <c r="D220" s="21">
        <f>IF(N214="","",N214)</f>
        <v>15</v>
      </c>
      <c r="E220" s="23" t="str">
        <f t="shared" si="60"/>
        <v>-</v>
      </c>
      <c r="F220" s="42">
        <f>IF(L214="","",L214)</f>
        <v>12</v>
      </c>
      <c r="G220" s="304" t="str">
        <f>IF(O214="","",IF(O214="○","×",IF(O214="×","○")))</f>
        <v>○</v>
      </c>
      <c r="H220" s="20">
        <f>IF(N217="","",N217)</f>
        <v>16</v>
      </c>
      <c r="I220" s="7" t="str">
        <f t="shared" ref="I220:I225" si="62">IF(H220="","","-")</f>
        <v>-</v>
      </c>
      <c r="J220" s="42">
        <f>IF(L217="","",L217)</f>
        <v>14</v>
      </c>
      <c r="K220" s="304" t="str">
        <f>IF(O217="","",IF(O217="○","×",IF(O217="×","○")))</f>
        <v>○</v>
      </c>
      <c r="L220" s="307"/>
      <c r="M220" s="308"/>
      <c r="N220" s="308"/>
      <c r="O220" s="309"/>
      <c r="P220" s="31">
        <v>15</v>
      </c>
      <c r="Q220" s="7" t="str">
        <f t="shared" si="57"/>
        <v>-</v>
      </c>
      <c r="R220" s="30">
        <v>7</v>
      </c>
      <c r="S220" s="300" t="str">
        <f>IF(P220&lt;&gt;"",IF(P220&gt;R220,IF(P221&gt;R221,"○",IF(P222&gt;R222,"○","×")),IF(P221&gt;R221,IF(P222&gt;R222,"○","×"),"×")),"")</f>
        <v>○</v>
      </c>
      <c r="T220" s="316" t="s">
        <v>374</v>
      </c>
      <c r="U220" s="317"/>
      <c r="V220" s="317"/>
      <c r="W220" s="318"/>
      <c r="X220" s="1"/>
      <c r="Y220" s="16"/>
      <c r="Z220" s="15"/>
      <c r="AA220" s="16"/>
      <c r="AB220" s="15"/>
      <c r="AC220" s="14"/>
      <c r="AD220" s="15"/>
      <c r="AE220" s="15"/>
      <c r="AF220" s="14"/>
      <c r="AG220" s="70"/>
      <c r="AH220" s="50" t="s">
        <v>127</v>
      </c>
      <c r="AI220" s="51" t="s">
        <v>126</v>
      </c>
      <c r="AJ220" s="21">
        <f>IF(AT214="","",AT214)</f>
        <v>9</v>
      </c>
      <c r="AK220" s="23" t="str">
        <f t="shared" si="61"/>
        <v>-</v>
      </c>
      <c r="AL220" s="42">
        <f>IF(AR214="","",AR214)</f>
        <v>15</v>
      </c>
      <c r="AM220" s="304" t="str">
        <f>IF(AU214="","",IF(AU214="○","×",IF(AU214="×","○")))</f>
        <v>○</v>
      </c>
      <c r="AN220" s="20">
        <f>IF(AT217="","",AT217)</f>
        <v>2</v>
      </c>
      <c r="AO220" s="7" t="str">
        <f t="shared" ref="AO220:AO225" si="63">IF(AN220="","","-")</f>
        <v>-</v>
      </c>
      <c r="AP220" s="42">
        <f>IF(AR217="","",AR217)</f>
        <v>15</v>
      </c>
      <c r="AQ220" s="304" t="str">
        <f>IF(AU217="","",IF(AU217="○","×",IF(AU217="×","○")))</f>
        <v>×</v>
      </c>
      <c r="AR220" s="307"/>
      <c r="AS220" s="308"/>
      <c r="AT220" s="308"/>
      <c r="AU220" s="309"/>
      <c r="AV220" s="31">
        <v>15</v>
      </c>
      <c r="AW220" s="7" t="str">
        <f t="shared" si="59"/>
        <v>-</v>
      </c>
      <c r="AX220" s="30">
        <v>5</v>
      </c>
      <c r="AY220" s="300" t="str">
        <f>IF(AV220&lt;&gt;"",IF(AV220&gt;AX220,IF(AV221&gt;AX221,"○",IF(AV222&gt;AX222,"○","×")),IF(AV221&gt;AX221,IF(AV222&gt;AX222,"○","×"),"×")),"")</f>
        <v>○</v>
      </c>
      <c r="AZ220" s="316" t="s">
        <v>381</v>
      </c>
      <c r="BA220" s="317"/>
      <c r="BB220" s="317"/>
      <c r="BC220" s="318"/>
      <c r="BD220" s="1"/>
      <c r="BE220" s="16"/>
      <c r="BF220" s="15"/>
      <c r="BG220" s="16"/>
      <c r="BH220" s="15"/>
      <c r="BI220" s="14"/>
      <c r="BJ220" s="15"/>
      <c r="BK220" s="15"/>
      <c r="BL220" s="14"/>
    </row>
    <row r="221" spans="2:64" ht="12" customHeight="1" x14ac:dyDescent="0.15">
      <c r="B221" s="50" t="s">
        <v>257</v>
      </c>
      <c r="C221" s="51" t="s">
        <v>258</v>
      </c>
      <c r="D221" s="21">
        <f>IF(N215="","",N215)</f>
        <v>15</v>
      </c>
      <c r="E221" s="7" t="str">
        <f t="shared" si="60"/>
        <v>-</v>
      </c>
      <c r="F221" s="42">
        <f>IF(L215="","",L215)</f>
        <v>13</v>
      </c>
      <c r="G221" s="305" t="str">
        <f>IF(I218="","",I218)</f>
        <v/>
      </c>
      <c r="H221" s="20">
        <f>IF(N218="","",N218)</f>
        <v>15</v>
      </c>
      <c r="I221" s="7" t="str">
        <f t="shared" si="62"/>
        <v>-</v>
      </c>
      <c r="J221" s="42">
        <f>IF(L218="","",L218)</f>
        <v>5</v>
      </c>
      <c r="K221" s="305" t="str">
        <f>IF(M218="","",M218)</f>
        <v>-</v>
      </c>
      <c r="L221" s="310"/>
      <c r="M221" s="311"/>
      <c r="N221" s="311"/>
      <c r="O221" s="312"/>
      <c r="P221" s="31">
        <v>15</v>
      </c>
      <c r="Q221" s="7" t="str">
        <f t="shared" si="57"/>
        <v>-</v>
      </c>
      <c r="R221" s="30">
        <v>10</v>
      </c>
      <c r="S221" s="300"/>
      <c r="T221" s="319"/>
      <c r="U221" s="320"/>
      <c r="V221" s="320"/>
      <c r="W221" s="321"/>
      <c r="X221" s="1"/>
      <c r="Y221" s="16">
        <f>COUNTIF(D220:S222,"○")</f>
        <v>3</v>
      </c>
      <c r="Z221" s="15">
        <f>COUNTIF(D220:S222,"×")</f>
        <v>0</v>
      </c>
      <c r="AA221" s="12">
        <f>(IF((D220&gt;F220),1,0))+(IF((D221&gt;F221),1,0))+(IF((D222&gt;F222),1,0))+(IF((H220&gt;J220),1,0))+(IF((H221&gt;J221),1,0))+(IF((H222&gt;J222),1,0))+(IF((L220&gt;N220),1,0))+(IF((L221&gt;N221),1,0))+(IF((L222&gt;N222),1,0))+(IF((P220&gt;R220),1,0))+(IF((P221&gt;R221),1,0))+(IF((P222&gt;R222),1,0))</f>
        <v>6</v>
      </c>
      <c r="AB221" s="5">
        <f>(IF((D220&lt;F220),1,0))+(IF((D221&lt;F221),1,0))+(IF((D222&lt;F222),1,0))+(IF((H220&lt;J220),1,0))+(IF((H221&lt;J221),1,0))+(IF((H222&lt;J222),1,0))+(IF((L220&lt;N220),1,0))+(IF((L221&lt;N221),1,0))+(IF((L222&lt;N222),1,0))+(IF((P220&lt;R220),1,0))+(IF((P221&lt;R221),1,0))+(IF((P222&lt;R222),1,0))</f>
        <v>0</v>
      </c>
      <c r="AC221" s="11">
        <f>AA221-AB221</f>
        <v>6</v>
      </c>
      <c r="AD221" s="15">
        <f>SUM(D220:D222,H220:H222,L220:L222,P220:P222)</f>
        <v>91</v>
      </c>
      <c r="AE221" s="15">
        <f>SUM(F220:F222,J220:J222,N220:N222,R220:R222)</f>
        <v>61</v>
      </c>
      <c r="AF221" s="14">
        <f>AD221-AE221</f>
        <v>30</v>
      </c>
      <c r="AG221" s="70"/>
      <c r="AH221" s="50" t="s">
        <v>128</v>
      </c>
      <c r="AI221" s="51" t="s">
        <v>359</v>
      </c>
      <c r="AJ221" s="21">
        <f>IF(AT215="","",AT215)</f>
        <v>15</v>
      </c>
      <c r="AK221" s="7" t="str">
        <f t="shared" si="61"/>
        <v>-</v>
      </c>
      <c r="AL221" s="42">
        <f>IF(AR215="","",AR215)</f>
        <v>8</v>
      </c>
      <c r="AM221" s="305" t="str">
        <f>IF(AO218="","",AO218)</f>
        <v/>
      </c>
      <c r="AN221" s="20">
        <f>IF(AT218="","",AT218)</f>
        <v>7</v>
      </c>
      <c r="AO221" s="7" t="str">
        <f t="shared" si="63"/>
        <v>-</v>
      </c>
      <c r="AP221" s="42">
        <f>IF(AR218="","",AR218)</f>
        <v>15</v>
      </c>
      <c r="AQ221" s="305" t="str">
        <f>IF(AS218="","",AS218)</f>
        <v>-</v>
      </c>
      <c r="AR221" s="310"/>
      <c r="AS221" s="311"/>
      <c r="AT221" s="311"/>
      <c r="AU221" s="312"/>
      <c r="AV221" s="31">
        <v>15</v>
      </c>
      <c r="AW221" s="7" t="str">
        <f t="shared" si="59"/>
        <v>-</v>
      </c>
      <c r="AX221" s="30">
        <v>9</v>
      </c>
      <c r="AY221" s="300"/>
      <c r="AZ221" s="319"/>
      <c r="BA221" s="320"/>
      <c r="BB221" s="320"/>
      <c r="BC221" s="321"/>
      <c r="BD221" s="1"/>
      <c r="BE221" s="16">
        <f>COUNTIF(AJ220:AY222,"○")</f>
        <v>2</v>
      </c>
      <c r="BF221" s="15">
        <f>COUNTIF(AJ220:AY222,"×")</f>
        <v>1</v>
      </c>
      <c r="BG221" s="12">
        <f>(IF((AJ220&gt;AL220),1,0))+(IF((AJ221&gt;AL221),1,0))+(IF((AJ222&gt;AL222),1,0))+(IF((AN220&gt;AP220),1,0))+(IF((AN221&gt;AP221),1,0))+(IF((AN222&gt;AP222),1,0))+(IF((AR220&gt;AT220),1,0))+(IF((AR221&gt;AT221),1,0))+(IF((AR222&gt;AT222),1,0))+(IF((AV220&gt;AX220),1,0))+(IF((AV221&gt;AX221),1,0))+(IF((AV222&gt;AX222),1,0))</f>
        <v>4</v>
      </c>
      <c r="BH221" s="5">
        <f>(IF((AJ220&lt;AL220),1,0))+(IF((AJ221&lt;AL221),1,0))+(IF((AJ222&lt;AL222),1,0))+(IF((AN220&lt;AP220),1,0))+(IF((AN221&lt;AP221),1,0))+(IF((AN222&lt;AP222),1,0))+(IF((AR220&lt;AT220),1,0))+(IF((AR221&lt;AT221),1,0))+(IF((AR222&lt;AT222),1,0))+(IF((AV220&lt;AX220),1,0))+(IF((AV221&lt;AX221),1,0))+(IF((AV222&lt;AX222),1,0))</f>
        <v>3</v>
      </c>
      <c r="BI221" s="11">
        <f>BG221-BH221</f>
        <v>1</v>
      </c>
      <c r="BJ221" s="15">
        <f>SUM(AJ220:AJ222,AN220:AN222,AR220:AR222,AV220:AV222)</f>
        <v>78</v>
      </c>
      <c r="BK221" s="15">
        <f>SUM(AL220:AL222,AP220:AP222,AT220:AT222,AX220:AX222)</f>
        <v>80</v>
      </c>
      <c r="BL221" s="14">
        <f>BJ221-BK221</f>
        <v>-2</v>
      </c>
    </row>
    <row r="222" spans="2:64" ht="12" customHeight="1" x14ac:dyDescent="0.15">
      <c r="B222" s="54"/>
      <c r="C222" s="55" t="s">
        <v>306</v>
      </c>
      <c r="D222" s="29" t="str">
        <f>IF(N216="","",N216)</f>
        <v/>
      </c>
      <c r="E222" s="28" t="str">
        <f t="shared" si="60"/>
        <v/>
      </c>
      <c r="F222" s="26" t="str">
        <f>IF(L216="","",L216)</f>
        <v/>
      </c>
      <c r="G222" s="306" t="str">
        <f>IF(I219="","",I219)</f>
        <v/>
      </c>
      <c r="H222" s="27" t="str">
        <f>IF(N219="","",N219)</f>
        <v/>
      </c>
      <c r="I222" s="7" t="str">
        <f t="shared" si="62"/>
        <v/>
      </c>
      <c r="J222" s="26" t="str">
        <f>IF(L219="","",L219)</f>
        <v/>
      </c>
      <c r="K222" s="306" t="str">
        <f>IF(M219="","",M219)</f>
        <v/>
      </c>
      <c r="L222" s="313"/>
      <c r="M222" s="314"/>
      <c r="N222" s="314"/>
      <c r="O222" s="315"/>
      <c r="P222" s="25"/>
      <c r="Q222" s="7" t="str">
        <f t="shared" si="57"/>
        <v/>
      </c>
      <c r="R222" s="24"/>
      <c r="S222" s="303"/>
      <c r="T222" s="87">
        <f>Y221</f>
        <v>3</v>
      </c>
      <c r="U222" s="2" t="s">
        <v>2</v>
      </c>
      <c r="V222" s="88">
        <f>Z221</f>
        <v>0</v>
      </c>
      <c r="W222" s="6" t="s">
        <v>1</v>
      </c>
      <c r="X222" s="1"/>
      <c r="Y222" s="16"/>
      <c r="Z222" s="15"/>
      <c r="AA222" s="16"/>
      <c r="AB222" s="15"/>
      <c r="AC222" s="14"/>
      <c r="AD222" s="15"/>
      <c r="AE222" s="15"/>
      <c r="AF222" s="14"/>
      <c r="AG222" s="74"/>
      <c r="AH222" s="54"/>
      <c r="AI222" s="73" t="s">
        <v>50</v>
      </c>
      <c r="AJ222" s="29">
        <f>IF(AT216="","",AT216)</f>
        <v>15</v>
      </c>
      <c r="AK222" s="28" t="str">
        <f t="shared" si="61"/>
        <v>-</v>
      </c>
      <c r="AL222" s="26">
        <f>IF(AR216="","",AR216)</f>
        <v>13</v>
      </c>
      <c r="AM222" s="306" t="str">
        <f>IF(AO219="","",AO219)</f>
        <v/>
      </c>
      <c r="AN222" s="27" t="str">
        <f>IF(AT219="","",AT219)</f>
        <v/>
      </c>
      <c r="AO222" s="7" t="str">
        <f t="shared" si="63"/>
        <v/>
      </c>
      <c r="AP222" s="26" t="str">
        <f>IF(AR219="","",AR219)</f>
        <v/>
      </c>
      <c r="AQ222" s="306" t="str">
        <f>IF(AS219="","",AS219)</f>
        <v/>
      </c>
      <c r="AR222" s="313"/>
      <c r="AS222" s="314"/>
      <c r="AT222" s="314"/>
      <c r="AU222" s="315"/>
      <c r="AV222" s="25"/>
      <c r="AW222" s="7" t="str">
        <f t="shared" si="59"/>
        <v/>
      </c>
      <c r="AX222" s="24"/>
      <c r="AY222" s="303"/>
      <c r="AZ222" s="87">
        <f>BE221</f>
        <v>2</v>
      </c>
      <c r="BA222" s="2" t="s">
        <v>2</v>
      </c>
      <c r="BB222" s="88">
        <f>BF221</f>
        <v>1</v>
      </c>
      <c r="BC222" s="6" t="s">
        <v>1</v>
      </c>
      <c r="BD222" s="1"/>
      <c r="BE222" s="16"/>
      <c r="BF222" s="15"/>
      <c r="BG222" s="16"/>
      <c r="BH222" s="15"/>
      <c r="BI222" s="14"/>
      <c r="BJ222" s="15"/>
      <c r="BK222" s="15"/>
      <c r="BL222" s="14"/>
    </row>
    <row r="223" spans="2:64" ht="12" customHeight="1" x14ac:dyDescent="0.15">
      <c r="B223" s="69" t="s">
        <v>354</v>
      </c>
      <c r="C223" s="51" t="s">
        <v>62</v>
      </c>
      <c r="D223" s="21">
        <f>IF(R214="","",R214)</f>
        <v>14</v>
      </c>
      <c r="E223" s="7" t="str">
        <f t="shared" si="60"/>
        <v>-</v>
      </c>
      <c r="F223" s="42">
        <f>IF(P214="","",P214)</f>
        <v>15</v>
      </c>
      <c r="G223" s="304" t="str">
        <f>IF(S214="","",IF(S214="○","×",IF(S214="×","○")))</f>
        <v>×</v>
      </c>
      <c r="H223" s="20">
        <f>IF(R217="","",R217)</f>
        <v>8</v>
      </c>
      <c r="I223" s="23" t="str">
        <f t="shared" si="62"/>
        <v>-</v>
      </c>
      <c r="J223" s="42">
        <f>IF(P217="","",P217)</f>
        <v>15</v>
      </c>
      <c r="K223" s="304" t="str">
        <f>IF(S217="","",IF(S217="○","×",IF(S217="×","○")))</f>
        <v>×</v>
      </c>
      <c r="L223" s="22">
        <f>IF(R220="","",R220)</f>
        <v>7</v>
      </c>
      <c r="M223" s="7" t="str">
        <f>IF(L223="","","-")</f>
        <v>-</v>
      </c>
      <c r="N223" s="41">
        <f>IF(P220="","",P220)</f>
        <v>15</v>
      </c>
      <c r="O223" s="304" t="str">
        <f>IF(S220="","",IF(S220="○","×",IF(S220="×","○")))</f>
        <v>×</v>
      </c>
      <c r="P223" s="307"/>
      <c r="Q223" s="308"/>
      <c r="R223" s="308"/>
      <c r="S223" s="362"/>
      <c r="T223" s="316" t="s">
        <v>378</v>
      </c>
      <c r="U223" s="317"/>
      <c r="V223" s="317"/>
      <c r="W223" s="318"/>
      <c r="X223" s="1"/>
      <c r="Y223" s="39"/>
      <c r="Z223" s="40"/>
      <c r="AA223" s="39"/>
      <c r="AB223" s="40"/>
      <c r="AC223" s="13"/>
      <c r="AD223" s="40"/>
      <c r="AE223" s="40"/>
      <c r="AF223" s="13"/>
      <c r="AG223" s="70"/>
      <c r="AH223" s="48" t="s">
        <v>361</v>
      </c>
      <c r="AI223" s="49" t="s">
        <v>363</v>
      </c>
      <c r="AJ223" s="21">
        <f>IF(AX214="","",AX214)</f>
        <v>6</v>
      </c>
      <c r="AK223" s="7" t="str">
        <f t="shared" si="61"/>
        <v>-</v>
      </c>
      <c r="AL223" s="42">
        <f>IF(AV214="","",AV214)</f>
        <v>15</v>
      </c>
      <c r="AM223" s="304" t="str">
        <f>IF(AY214="","",IF(AY214="○","×",IF(AY214="×","○")))</f>
        <v>×</v>
      </c>
      <c r="AN223" s="20">
        <f>IF(AX217="","",AX217)</f>
        <v>2</v>
      </c>
      <c r="AO223" s="23" t="str">
        <f t="shared" si="63"/>
        <v>-</v>
      </c>
      <c r="AP223" s="42">
        <f>IF(AV217="","",AV217)</f>
        <v>15</v>
      </c>
      <c r="AQ223" s="304" t="str">
        <f>IF(AY217="","",IF(AY217="○","×",IF(AY217="×","○")))</f>
        <v>×</v>
      </c>
      <c r="AR223" s="22">
        <f>IF(AX220="","",AX220)</f>
        <v>5</v>
      </c>
      <c r="AS223" s="7" t="str">
        <f>IF(AR223="","","-")</f>
        <v>-</v>
      </c>
      <c r="AT223" s="41">
        <f>IF(AV220="","",AV220)</f>
        <v>15</v>
      </c>
      <c r="AU223" s="304" t="str">
        <f>IF(AY220="","",IF(AY220="○","×",IF(AY220="×","○")))</f>
        <v>×</v>
      </c>
      <c r="AV223" s="307"/>
      <c r="AW223" s="308"/>
      <c r="AX223" s="308"/>
      <c r="AY223" s="362"/>
      <c r="AZ223" s="316" t="s">
        <v>378</v>
      </c>
      <c r="BA223" s="317"/>
      <c r="BB223" s="317"/>
      <c r="BC223" s="318"/>
      <c r="BD223" s="1"/>
      <c r="BE223" s="39"/>
      <c r="BF223" s="40"/>
      <c r="BG223" s="39"/>
      <c r="BH223" s="40"/>
      <c r="BI223" s="13"/>
      <c r="BJ223" s="40"/>
      <c r="BK223" s="40"/>
      <c r="BL223" s="13"/>
    </row>
    <row r="224" spans="2:64" ht="12" customHeight="1" x14ac:dyDescent="0.15">
      <c r="B224" s="69" t="s">
        <v>355</v>
      </c>
      <c r="C224" s="51" t="s">
        <v>62</v>
      </c>
      <c r="D224" s="21">
        <f>IF(R215="","",R215)</f>
        <v>11</v>
      </c>
      <c r="E224" s="7" t="str">
        <f t="shared" si="60"/>
        <v>-</v>
      </c>
      <c r="F224" s="42">
        <f>IF(P215="","",P215)</f>
        <v>15</v>
      </c>
      <c r="G224" s="305" t="str">
        <f>IF(I221="","",I221)</f>
        <v>-</v>
      </c>
      <c r="H224" s="20">
        <f>IF(R218="","",R218)</f>
        <v>12</v>
      </c>
      <c r="I224" s="7" t="str">
        <f t="shared" si="62"/>
        <v>-</v>
      </c>
      <c r="J224" s="42">
        <f>IF(P218="","",P218)</f>
        <v>15</v>
      </c>
      <c r="K224" s="305" t="str">
        <f>IF(M221="","",M221)</f>
        <v/>
      </c>
      <c r="L224" s="20">
        <f>IF(R221="","",R221)</f>
        <v>10</v>
      </c>
      <c r="M224" s="7" t="str">
        <f>IF(L224="","","-")</f>
        <v>-</v>
      </c>
      <c r="N224" s="42">
        <f>IF(P221="","",P221)</f>
        <v>15</v>
      </c>
      <c r="O224" s="305" t="str">
        <f>IF(Q221="","",Q221)</f>
        <v>-</v>
      </c>
      <c r="P224" s="310"/>
      <c r="Q224" s="311"/>
      <c r="R224" s="311"/>
      <c r="S224" s="363"/>
      <c r="T224" s="319"/>
      <c r="U224" s="320"/>
      <c r="V224" s="320"/>
      <c r="W224" s="321"/>
      <c r="X224" s="1"/>
      <c r="Y224" s="16">
        <f>COUNTIF(D223:S225,"○")</f>
        <v>0</v>
      </c>
      <c r="Z224" s="15">
        <f>COUNTIF(D223:S225,"×")</f>
        <v>3</v>
      </c>
      <c r="AA224" s="12">
        <f>(IF((D223&gt;F223),1,0))+(IF((D224&gt;F224),1,0))+(IF((D225&gt;F225),1,0))+(IF((H223&gt;J223),1,0))+(IF((H224&gt;J224),1,0))+(IF((H225&gt;J225),1,0))+(IF((L223&gt;N223),1,0))+(IF((L224&gt;N224),1,0))+(IF((L225&gt;N225),1,0))+(IF((P223&gt;R223),1,0))+(IF((P224&gt;R224),1,0))+(IF((P225&gt;R225),1,0))</f>
        <v>0</v>
      </c>
      <c r="AB224" s="5">
        <f>(IF((D223&lt;F223),1,0))+(IF((D224&lt;F224),1,0))+(IF((D225&lt;F225),1,0))+(IF((H223&lt;J223),1,0))+(IF((H224&lt;J224),1,0))+(IF((H225&lt;J225),1,0))+(IF((L223&lt;N223),1,0))+(IF((L224&lt;N224),1,0))+(IF((L225&lt;N225),1,0))+(IF((P223&lt;R223),1,0))+(IF((P224&lt;R224),1,0))+(IF((P225&lt;R225),1,0))</f>
        <v>6</v>
      </c>
      <c r="AC224" s="11">
        <f>AA224-AB224</f>
        <v>-6</v>
      </c>
      <c r="AD224" s="15">
        <f>SUM(D223:D225,H223:H225,L223:L225,P223:P225)</f>
        <v>62</v>
      </c>
      <c r="AE224" s="15">
        <f>SUM(F223:F225,J223:J225,N223:N225,R223:R225)</f>
        <v>90</v>
      </c>
      <c r="AF224" s="14">
        <f>AD224-AE224</f>
        <v>-28</v>
      </c>
      <c r="AG224" s="70"/>
      <c r="AH224" s="50" t="s">
        <v>362</v>
      </c>
      <c r="AI224" s="51" t="s">
        <v>364</v>
      </c>
      <c r="AJ224" s="21">
        <f>IF(AX215="","",AX215)</f>
        <v>6</v>
      </c>
      <c r="AK224" s="7" t="str">
        <f t="shared" si="61"/>
        <v>-</v>
      </c>
      <c r="AL224" s="42">
        <f>IF(AV215="","",AV215)</f>
        <v>15</v>
      </c>
      <c r="AM224" s="305" t="str">
        <f>IF(AO221="","",AO221)</f>
        <v>-</v>
      </c>
      <c r="AN224" s="20">
        <f>IF(AX218="","",AX218)</f>
        <v>2</v>
      </c>
      <c r="AO224" s="7" t="str">
        <f t="shared" si="63"/>
        <v>-</v>
      </c>
      <c r="AP224" s="42">
        <f>IF(AV218="","",AV218)</f>
        <v>15</v>
      </c>
      <c r="AQ224" s="305" t="str">
        <f>IF(AS221="","",AS221)</f>
        <v/>
      </c>
      <c r="AR224" s="20">
        <f>IF(AX221="","",AX221)</f>
        <v>9</v>
      </c>
      <c r="AS224" s="7" t="str">
        <f>IF(AR224="","","-")</f>
        <v>-</v>
      </c>
      <c r="AT224" s="42">
        <f>IF(AV221="","",AV221)</f>
        <v>15</v>
      </c>
      <c r="AU224" s="305" t="str">
        <f>IF(AW221="","",AW221)</f>
        <v>-</v>
      </c>
      <c r="AV224" s="310"/>
      <c r="AW224" s="311"/>
      <c r="AX224" s="311"/>
      <c r="AY224" s="363"/>
      <c r="AZ224" s="319"/>
      <c r="BA224" s="320"/>
      <c r="BB224" s="320"/>
      <c r="BC224" s="321"/>
      <c r="BD224" s="1"/>
      <c r="BE224" s="16">
        <f>COUNTIF(AJ223:AY225,"○")</f>
        <v>0</v>
      </c>
      <c r="BF224" s="15">
        <f>COUNTIF(AJ223:AY225,"×")</f>
        <v>3</v>
      </c>
      <c r="BG224" s="12">
        <f>(IF((AJ223&gt;AL223),1,0))+(IF((AJ224&gt;AL224),1,0))+(IF((AJ225&gt;AL225),1,0))+(IF((AN223&gt;AP223),1,0))+(IF((AN224&gt;AP224),1,0))+(IF((AN225&gt;AP225),1,0))+(IF((AR223&gt;AT223),1,0))+(IF((AR224&gt;AT224),1,0))+(IF((AR225&gt;AT225),1,0))+(IF((AV223&gt;AX223),1,0))+(IF((AV224&gt;AX224),1,0))+(IF((AV225&gt;AX225),1,0))</f>
        <v>0</v>
      </c>
      <c r="BH224" s="5">
        <f>(IF((AJ223&lt;AL223),1,0))+(IF((AJ224&lt;AL224),1,0))+(IF((AJ225&lt;AL225),1,0))+(IF((AN223&lt;AP223),1,0))+(IF((AN224&lt;AP224),1,0))+(IF((AN225&lt;AP225),1,0))+(IF((AR223&lt;AT223),1,0))+(IF((AR224&lt;AT224),1,0))+(IF((AR225&lt;AT225),1,0))+(IF((AV223&lt;AX223),1,0))+(IF((AV224&lt;AX224),1,0))+(IF((AV225&lt;AX225),1,0))</f>
        <v>6</v>
      </c>
      <c r="BI224" s="11">
        <f>BG224-BH224</f>
        <v>-6</v>
      </c>
      <c r="BJ224" s="15">
        <f>SUM(AJ223:AJ225,AN223:AN225,AR223:AR225,AV223:AV225)</f>
        <v>30</v>
      </c>
      <c r="BK224" s="15">
        <f>SUM(AL223:AL225,AP223:AP225,AT223:AT225,AX223:AX225)</f>
        <v>90</v>
      </c>
      <c r="BL224" s="14">
        <f>BJ224-BK224</f>
        <v>-60</v>
      </c>
    </row>
    <row r="225" spans="1:64" ht="12" customHeight="1" thickBot="1" x14ac:dyDescent="0.2">
      <c r="B225" s="52"/>
      <c r="C225" s="53" t="s">
        <v>49</v>
      </c>
      <c r="D225" s="19" t="str">
        <f>IF(R216="","",R216)</f>
        <v/>
      </c>
      <c r="E225" s="17" t="str">
        <f t="shared" si="60"/>
        <v/>
      </c>
      <c r="F225" s="43" t="str">
        <f>IF(P216="","",P216)</f>
        <v/>
      </c>
      <c r="G225" s="344" t="str">
        <f>IF(I222="","",I222)</f>
        <v/>
      </c>
      <c r="H225" s="18" t="str">
        <f>IF(R219="","",R219)</f>
        <v/>
      </c>
      <c r="I225" s="17" t="str">
        <f t="shared" si="62"/>
        <v/>
      </c>
      <c r="J225" s="43" t="str">
        <f>IF(P219="","",P219)</f>
        <v/>
      </c>
      <c r="K225" s="344" t="str">
        <f>IF(M222="","",M222)</f>
        <v/>
      </c>
      <c r="L225" s="18" t="str">
        <f>IF(R222="","",R222)</f>
        <v/>
      </c>
      <c r="M225" s="17" t="str">
        <f>IF(L225="","","-")</f>
        <v/>
      </c>
      <c r="N225" s="43" t="str">
        <f>IF(P222="","",P222)</f>
        <v/>
      </c>
      <c r="O225" s="344" t="str">
        <f>IF(Q222="","",Q222)</f>
        <v/>
      </c>
      <c r="P225" s="364"/>
      <c r="Q225" s="365"/>
      <c r="R225" s="365"/>
      <c r="S225" s="366"/>
      <c r="T225" s="89">
        <f>Y224</f>
        <v>0</v>
      </c>
      <c r="U225" s="4" t="s">
        <v>2</v>
      </c>
      <c r="V225" s="90">
        <f>Z224</f>
        <v>3</v>
      </c>
      <c r="W225" s="3" t="s">
        <v>1</v>
      </c>
      <c r="X225" s="1"/>
      <c r="Y225" s="10"/>
      <c r="Z225" s="9"/>
      <c r="AA225" s="10"/>
      <c r="AB225" s="9"/>
      <c r="AC225" s="8"/>
      <c r="AD225" s="9"/>
      <c r="AE225" s="9"/>
      <c r="AF225" s="8"/>
      <c r="AG225" s="74"/>
      <c r="AH225" s="52"/>
      <c r="AI225" s="53" t="s">
        <v>365</v>
      </c>
      <c r="AJ225" s="19" t="str">
        <f>IF(AX216="","",AX216)</f>
        <v/>
      </c>
      <c r="AK225" s="17" t="str">
        <f t="shared" si="61"/>
        <v/>
      </c>
      <c r="AL225" s="43" t="str">
        <f>IF(AV216="","",AV216)</f>
        <v/>
      </c>
      <c r="AM225" s="344" t="str">
        <f>IF(AO222="","",AO222)</f>
        <v/>
      </c>
      <c r="AN225" s="18" t="str">
        <f>IF(AX219="","",AX219)</f>
        <v/>
      </c>
      <c r="AO225" s="17" t="str">
        <f t="shared" si="63"/>
        <v/>
      </c>
      <c r="AP225" s="43" t="str">
        <f>IF(AV219="","",AV219)</f>
        <v/>
      </c>
      <c r="AQ225" s="344" t="str">
        <f>IF(AS222="","",AS222)</f>
        <v/>
      </c>
      <c r="AR225" s="18" t="str">
        <f>IF(AX222="","",AX222)</f>
        <v/>
      </c>
      <c r="AS225" s="17" t="str">
        <f>IF(AR225="","","-")</f>
        <v/>
      </c>
      <c r="AT225" s="43" t="str">
        <f>IF(AV222="","",AV222)</f>
        <v/>
      </c>
      <c r="AU225" s="344" t="str">
        <f>IF(AW222="","",AW222)</f>
        <v/>
      </c>
      <c r="AV225" s="364"/>
      <c r="AW225" s="365"/>
      <c r="AX225" s="365"/>
      <c r="AY225" s="366"/>
      <c r="AZ225" s="89">
        <f>BE224</f>
        <v>0</v>
      </c>
      <c r="BA225" s="4" t="s">
        <v>2</v>
      </c>
      <c r="BB225" s="90">
        <f>BF224</f>
        <v>3</v>
      </c>
      <c r="BC225" s="3" t="s">
        <v>1</v>
      </c>
      <c r="BD225" s="1"/>
      <c r="BE225" s="10"/>
      <c r="BF225" s="9"/>
      <c r="BG225" s="10"/>
      <c r="BH225" s="9"/>
      <c r="BI225" s="8"/>
      <c r="BJ225" s="9"/>
      <c r="BK225" s="9"/>
      <c r="BL225" s="8"/>
    </row>
    <row r="226" spans="1:64" ht="12" customHeight="1" thickBot="1" x14ac:dyDescent="0.2">
      <c r="A226" s="63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3"/>
      <c r="AI226" s="63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</row>
    <row r="227" spans="1:64" ht="12" customHeight="1" x14ac:dyDescent="0.15">
      <c r="B227" s="355" t="s">
        <v>283</v>
      </c>
      <c r="C227" s="356"/>
      <c r="D227" s="359" t="str">
        <f>B229</f>
        <v>松田　稔</v>
      </c>
      <c r="E227" s="330"/>
      <c r="F227" s="330"/>
      <c r="G227" s="331"/>
      <c r="H227" s="329" t="str">
        <f>B232</f>
        <v>安藤靖晃</v>
      </c>
      <c r="I227" s="330"/>
      <c r="J227" s="330"/>
      <c r="K227" s="331"/>
      <c r="L227" s="329" t="str">
        <f>B235</f>
        <v>井上純平</v>
      </c>
      <c r="M227" s="330"/>
      <c r="N227" s="330"/>
      <c r="O227" s="331"/>
      <c r="P227" s="329" t="str">
        <f>B238</f>
        <v>藤澤　誠</v>
      </c>
      <c r="Q227" s="330"/>
      <c r="R227" s="330"/>
      <c r="S227" s="332"/>
      <c r="T227" s="333" t="s">
        <v>4</v>
      </c>
      <c r="U227" s="334"/>
      <c r="V227" s="334"/>
      <c r="W227" s="335"/>
      <c r="X227" s="91"/>
      <c r="Y227" s="288" t="s">
        <v>24</v>
      </c>
      <c r="Z227" s="289"/>
      <c r="AA227" s="288" t="s">
        <v>23</v>
      </c>
      <c r="AB227" s="290"/>
      <c r="AC227" s="289"/>
      <c r="AD227" s="291" t="s">
        <v>22</v>
      </c>
      <c r="AE227" s="292"/>
      <c r="AF227" s="293"/>
      <c r="AG227" s="62"/>
      <c r="AH227" s="355" t="s">
        <v>284</v>
      </c>
      <c r="AI227" s="403"/>
      <c r="AJ227" s="359" t="str">
        <f>AH229</f>
        <v>江口孝人</v>
      </c>
      <c r="AK227" s="330"/>
      <c r="AL227" s="330"/>
      <c r="AM227" s="331"/>
      <c r="AN227" s="329" t="str">
        <f>AH232</f>
        <v>小野智之</v>
      </c>
      <c r="AO227" s="330"/>
      <c r="AP227" s="330"/>
      <c r="AQ227" s="331"/>
      <c r="AR227" s="329" t="str">
        <f>AH235</f>
        <v>三笠孝幸</v>
      </c>
      <c r="AS227" s="330"/>
      <c r="AT227" s="330"/>
      <c r="AU227" s="331"/>
      <c r="AV227" s="329" t="str">
        <f>AH238</f>
        <v>柏木雄一</v>
      </c>
      <c r="AW227" s="330"/>
      <c r="AX227" s="330"/>
      <c r="AY227" s="332"/>
      <c r="AZ227" s="333" t="s">
        <v>4</v>
      </c>
      <c r="BA227" s="334"/>
      <c r="BB227" s="334"/>
      <c r="BC227" s="335"/>
      <c r="BD227" s="91"/>
      <c r="BE227" s="288" t="s">
        <v>24</v>
      </c>
      <c r="BF227" s="289"/>
      <c r="BG227" s="288" t="s">
        <v>23</v>
      </c>
      <c r="BH227" s="290"/>
      <c r="BI227" s="289"/>
      <c r="BJ227" s="291" t="s">
        <v>22</v>
      </c>
      <c r="BK227" s="292"/>
      <c r="BL227" s="293"/>
    </row>
    <row r="228" spans="1:64" ht="12" customHeight="1" thickBot="1" x14ac:dyDescent="0.2">
      <c r="B228" s="381"/>
      <c r="C228" s="382"/>
      <c r="D228" s="354" t="str">
        <f>B230</f>
        <v>齋藤陽子</v>
      </c>
      <c r="E228" s="323"/>
      <c r="F228" s="323"/>
      <c r="G228" s="324"/>
      <c r="H228" s="322" t="str">
        <f>B233</f>
        <v>森川理加</v>
      </c>
      <c r="I228" s="323"/>
      <c r="J228" s="323"/>
      <c r="K228" s="324"/>
      <c r="L228" s="322" t="str">
        <f>B236</f>
        <v>永井さちこ</v>
      </c>
      <c r="M228" s="323"/>
      <c r="N228" s="323"/>
      <c r="O228" s="324"/>
      <c r="P228" s="322" t="str">
        <f>B239</f>
        <v>友成えりか</v>
      </c>
      <c r="Q228" s="323"/>
      <c r="R228" s="323"/>
      <c r="S228" s="325"/>
      <c r="T228" s="326" t="s">
        <v>3</v>
      </c>
      <c r="U228" s="327"/>
      <c r="V228" s="327"/>
      <c r="W228" s="328"/>
      <c r="X228" s="91"/>
      <c r="Y228" s="92" t="s">
        <v>21</v>
      </c>
      <c r="Z228" s="93" t="s">
        <v>1</v>
      </c>
      <c r="AA228" s="92" t="s">
        <v>25</v>
      </c>
      <c r="AB228" s="93" t="s">
        <v>20</v>
      </c>
      <c r="AC228" s="94" t="s">
        <v>19</v>
      </c>
      <c r="AD228" s="93" t="s">
        <v>25</v>
      </c>
      <c r="AE228" s="93" t="s">
        <v>20</v>
      </c>
      <c r="AF228" s="94" t="s">
        <v>19</v>
      </c>
      <c r="AG228" s="62"/>
      <c r="AH228" s="381"/>
      <c r="AI228" s="404"/>
      <c r="AJ228" s="354" t="str">
        <f>AH230</f>
        <v>山田定子</v>
      </c>
      <c r="AK228" s="323"/>
      <c r="AL228" s="323"/>
      <c r="AM228" s="324"/>
      <c r="AN228" s="322" t="str">
        <f>AH233</f>
        <v>木村真季</v>
      </c>
      <c r="AO228" s="323"/>
      <c r="AP228" s="323"/>
      <c r="AQ228" s="324"/>
      <c r="AR228" s="322" t="str">
        <f>AH236</f>
        <v>山下明子</v>
      </c>
      <c r="AS228" s="323"/>
      <c r="AT228" s="323"/>
      <c r="AU228" s="324"/>
      <c r="AV228" s="322" t="str">
        <f>AH239</f>
        <v>三谷　早</v>
      </c>
      <c r="AW228" s="323"/>
      <c r="AX228" s="323"/>
      <c r="AY228" s="325"/>
      <c r="AZ228" s="326" t="s">
        <v>3</v>
      </c>
      <c r="BA228" s="327"/>
      <c r="BB228" s="327"/>
      <c r="BC228" s="328"/>
      <c r="BD228" s="91"/>
      <c r="BE228" s="92" t="s">
        <v>21</v>
      </c>
      <c r="BF228" s="93" t="s">
        <v>1</v>
      </c>
      <c r="BG228" s="92" t="s">
        <v>25</v>
      </c>
      <c r="BH228" s="93" t="s">
        <v>20</v>
      </c>
      <c r="BI228" s="94" t="s">
        <v>19</v>
      </c>
      <c r="BJ228" s="93" t="s">
        <v>25</v>
      </c>
      <c r="BK228" s="93" t="s">
        <v>20</v>
      </c>
      <c r="BL228" s="94" t="s">
        <v>19</v>
      </c>
    </row>
    <row r="229" spans="1:64" ht="12" customHeight="1" x14ac:dyDescent="0.15">
      <c r="B229" s="69" t="s">
        <v>176</v>
      </c>
      <c r="C229" s="51" t="s">
        <v>352</v>
      </c>
      <c r="D229" s="373"/>
      <c r="E229" s="374"/>
      <c r="F229" s="374"/>
      <c r="G229" s="375"/>
      <c r="H229" s="31">
        <v>15</v>
      </c>
      <c r="I229" s="7" t="str">
        <f>IF(H229="","","-")</f>
        <v>-</v>
      </c>
      <c r="J229" s="30">
        <v>8</v>
      </c>
      <c r="K229" s="294" t="str">
        <f>IF(H229&lt;&gt;"",IF(H229&gt;J229,IF(H230&gt;J230,"○",IF(H231&gt;J231,"○","×")),IF(H230&gt;J230,IF(H231&gt;J231,"○","×"),"×")),"")</f>
        <v>○</v>
      </c>
      <c r="L229" s="31">
        <v>14</v>
      </c>
      <c r="M229" s="33" t="str">
        <f t="shared" ref="M229:M234" si="64">IF(L229="","","-")</f>
        <v>-</v>
      </c>
      <c r="N229" s="35">
        <v>16</v>
      </c>
      <c r="O229" s="294" t="str">
        <f>IF(L229&lt;&gt;"",IF(L229&gt;N229,IF(L230&gt;N230,"○",IF(L231&gt;N231,"○","×")),IF(L230&gt;N230,IF(L231&gt;N231,"○","×"),"×")),"")</f>
        <v>○</v>
      </c>
      <c r="P229" s="34">
        <v>15</v>
      </c>
      <c r="Q229" s="33" t="str">
        <f t="shared" ref="Q229:Q237" si="65">IF(P229="","","-")</f>
        <v>-</v>
      </c>
      <c r="R229" s="30">
        <v>11</v>
      </c>
      <c r="S229" s="299" t="str">
        <f>IF(P229&lt;&gt;"",IF(P229&gt;R229,IF(P230&gt;R230,"○",IF(P231&gt;R231,"○","×")),IF(P230&gt;R230,IF(P231&gt;R231,"○","×"),"×")),"")</f>
        <v>×</v>
      </c>
      <c r="T229" s="336" t="s">
        <v>381</v>
      </c>
      <c r="U229" s="337"/>
      <c r="V229" s="337"/>
      <c r="W229" s="338"/>
      <c r="X229" s="1"/>
      <c r="Y229" s="16"/>
      <c r="Z229" s="15"/>
      <c r="AA229" s="39"/>
      <c r="AB229" s="40"/>
      <c r="AC229" s="13"/>
      <c r="AD229" s="15"/>
      <c r="AE229" s="15"/>
      <c r="AF229" s="14"/>
      <c r="AG229" s="70"/>
      <c r="AH229" s="71" t="s">
        <v>82</v>
      </c>
      <c r="AI229" s="72" t="s">
        <v>63</v>
      </c>
      <c r="AJ229" s="373"/>
      <c r="AK229" s="374"/>
      <c r="AL229" s="374"/>
      <c r="AM229" s="375"/>
      <c r="AN229" s="31">
        <v>15</v>
      </c>
      <c r="AO229" s="7" t="str">
        <f>IF(AN229="","","-")</f>
        <v>-</v>
      </c>
      <c r="AP229" s="30">
        <v>4</v>
      </c>
      <c r="AQ229" s="294" t="str">
        <f>IF(AN229&lt;&gt;"",IF(AN229&gt;AP229,IF(AN230&gt;AP230,"○",IF(AN231&gt;AP231,"○","×")),IF(AN230&gt;AP230,IF(AN231&gt;AP231,"○","×"),"×")),"")</f>
        <v>○</v>
      </c>
      <c r="AR229" s="159"/>
      <c r="AS229" s="160" t="str">
        <f t="shared" ref="AS229:AS234" si="66">IF(AR229="","","-")</f>
        <v/>
      </c>
      <c r="AT229" s="161"/>
      <c r="AU229" s="297" t="str">
        <f>IF(AR229&lt;&gt;"",IF(AR229&gt;AT229,IF(AR230&gt;AT230,"○",IF(AR231&gt;AT231,"○","×")),IF(AR230&gt;AT230,IF(AR231&gt;AT231,"○","×"),"×")),"")</f>
        <v/>
      </c>
      <c r="AV229" s="34">
        <v>4</v>
      </c>
      <c r="AW229" s="33" t="str">
        <f t="shared" ref="AW229:AW237" si="67">IF(AV229="","","-")</f>
        <v>-</v>
      </c>
      <c r="AX229" s="30">
        <v>15</v>
      </c>
      <c r="AY229" s="299" t="str">
        <f>IF(AV229&lt;&gt;"",IF(AV229&gt;AX229,IF(AV230&gt;AX230,"○",IF(AV231&gt;AX231,"○","×")),IF(AV230&gt;AX230,IF(AV231&gt;AX231,"○","×"),"×")),"")</f>
        <v>×</v>
      </c>
      <c r="AZ229" s="336" t="s">
        <v>381</v>
      </c>
      <c r="BA229" s="337"/>
      <c r="BB229" s="337"/>
      <c r="BC229" s="338"/>
      <c r="BD229" s="1"/>
      <c r="BE229" s="16"/>
      <c r="BF229" s="15"/>
      <c r="BG229" s="39"/>
      <c r="BH229" s="40"/>
      <c r="BI229" s="13"/>
      <c r="BJ229" s="15"/>
      <c r="BK229" s="15"/>
      <c r="BL229" s="14"/>
    </row>
    <row r="230" spans="1:64" ht="12" customHeight="1" x14ac:dyDescent="0.15">
      <c r="B230" s="69" t="s">
        <v>178</v>
      </c>
      <c r="C230" s="51" t="s">
        <v>179</v>
      </c>
      <c r="D230" s="376"/>
      <c r="E230" s="311"/>
      <c r="F230" s="311"/>
      <c r="G230" s="312"/>
      <c r="H230" s="31">
        <v>15</v>
      </c>
      <c r="I230" s="7" t="str">
        <f>IF(H230="","","-")</f>
        <v>-</v>
      </c>
      <c r="J230" s="32">
        <v>11</v>
      </c>
      <c r="K230" s="295"/>
      <c r="L230" s="31">
        <v>15</v>
      </c>
      <c r="M230" s="7" t="str">
        <f t="shared" si="64"/>
        <v>-</v>
      </c>
      <c r="N230" s="30">
        <v>5</v>
      </c>
      <c r="O230" s="295"/>
      <c r="P230" s="31">
        <v>5</v>
      </c>
      <c r="Q230" s="7" t="str">
        <f t="shared" si="65"/>
        <v>-</v>
      </c>
      <c r="R230" s="30">
        <v>15</v>
      </c>
      <c r="S230" s="300"/>
      <c r="T230" s="319"/>
      <c r="U230" s="320"/>
      <c r="V230" s="320"/>
      <c r="W230" s="321"/>
      <c r="X230" s="1"/>
      <c r="Y230" s="16">
        <f>COUNTIF(D229:S231,"○")</f>
        <v>2</v>
      </c>
      <c r="Z230" s="15">
        <f>COUNTIF(D229:S231,"×")</f>
        <v>1</v>
      </c>
      <c r="AA230" s="12">
        <f>(IF((D229&gt;F229),1,0))+(IF((D230&gt;F230),1,0))+(IF((D231&gt;F231),1,0))+(IF((H229&gt;J229),1,0))+(IF((H230&gt;J230),1,0))+(IF((H231&gt;J231),1,0))+(IF((L229&gt;N229),1,0))+(IF((L230&gt;N230),1,0))+(IF((L231&gt;N231),1,0))+(IF((P229&gt;R229),1,0))+(IF((P230&gt;R230),1,0))+(IF((P231&gt;R231),1,0))</f>
        <v>5</v>
      </c>
      <c r="AB230" s="5">
        <f>(IF((D229&lt;F229),1,0))+(IF((D230&lt;F230),1,0))+(IF((D231&lt;F231),1,0))+(IF((H229&lt;J229),1,0))+(IF((H230&lt;J230),1,0))+(IF((H231&lt;J231),1,0))+(IF((L229&lt;N229),1,0))+(IF((L230&lt;N230),1,0))+(IF((L231&lt;N231),1,0))+(IF((P229&lt;R229),1,0))+(IF((P230&lt;R230),1,0))+(IF((P231&lt;R231),1,0))</f>
        <v>3</v>
      </c>
      <c r="AC230" s="11">
        <f>AA230-AB230</f>
        <v>2</v>
      </c>
      <c r="AD230" s="15">
        <f>SUM(D229:D231,H229:H231,L229:L231,P229:P231)</f>
        <v>105</v>
      </c>
      <c r="AE230" s="15">
        <f>SUM(F229:F231,J229:J231,N229:N231,R229:R231)</f>
        <v>87</v>
      </c>
      <c r="AF230" s="14">
        <f>AD230-AE230</f>
        <v>18</v>
      </c>
      <c r="AG230" s="70"/>
      <c r="AH230" s="69" t="s">
        <v>84</v>
      </c>
      <c r="AI230" s="51" t="s">
        <v>63</v>
      </c>
      <c r="AJ230" s="376"/>
      <c r="AK230" s="311"/>
      <c r="AL230" s="311"/>
      <c r="AM230" s="312"/>
      <c r="AN230" s="31">
        <v>15</v>
      </c>
      <c r="AO230" s="7" t="str">
        <f>IF(AN230="","","-")</f>
        <v>-</v>
      </c>
      <c r="AP230" s="32">
        <v>9</v>
      </c>
      <c r="AQ230" s="295"/>
      <c r="AR230" s="162"/>
      <c r="AS230" s="152" t="str">
        <f t="shared" si="66"/>
        <v/>
      </c>
      <c r="AT230" s="163"/>
      <c r="AU230" s="298"/>
      <c r="AV230" s="31">
        <v>11</v>
      </c>
      <c r="AW230" s="7" t="str">
        <f t="shared" si="67"/>
        <v>-</v>
      </c>
      <c r="AX230" s="30">
        <v>15</v>
      </c>
      <c r="AY230" s="300"/>
      <c r="AZ230" s="319"/>
      <c r="BA230" s="320"/>
      <c r="BB230" s="320"/>
      <c r="BC230" s="321"/>
      <c r="BD230" s="1"/>
      <c r="BE230" s="16">
        <f>COUNTIF(AJ229:AY231,"○")</f>
        <v>1</v>
      </c>
      <c r="BF230" s="15">
        <f>COUNTIF(AJ229:AY231,"×")</f>
        <v>1</v>
      </c>
      <c r="BG230" s="12">
        <f>(IF((AJ229&gt;AL229),1,0))+(IF((AJ230&gt;AL230),1,0))+(IF((AJ231&gt;AL231),1,0))+(IF((AN229&gt;AP229),1,0))+(IF((AN230&gt;AP230),1,0))+(IF((AN231&gt;AP231),1,0))+(IF((AR229&gt;AT229),1,0))+(IF((AR230&gt;AT230),1,0))+(IF((AR231&gt;AT231),1,0))+(IF((AV229&gt;AX229),1,0))+(IF((AV230&gt;AX230),1,0))+(IF((AV231&gt;AX231),1,0))</f>
        <v>2</v>
      </c>
      <c r="BH230" s="5">
        <f>(IF((AJ229&lt;AL229),1,0))+(IF((AJ230&lt;AL230),1,0))+(IF((AJ231&lt;AL231),1,0))+(IF((AN229&lt;AP229),1,0))+(IF((AN230&lt;AP230),1,0))+(IF((AN231&lt;AP231),1,0))+(IF((AR229&lt;AT229),1,0))+(IF((AR230&lt;AT230),1,0))+(IF((AR231&lt;AT231),1,0))+(IF((AV229&lt;AX229),1,0))+(IF((AV230&lt;AX230),1,0))+(IF((AV231&lt;AX231),1,0))</f>
        <v>2</v>
      </c>
      <c r="BI230" s="11">
        <f>BG230-BH230</f>
        <v>0</v>
      </c>
      <c r="BJ230" s="15">
        <f>SUM(AJ229:AJ231,AN229:AN231,AR229:AR231,AV229:AV231)</f>
        <v>45</v>
      </c>
      <c r="BK230" s="15">
        <f>SUM(AL229:AL231,AP229:AP231,AT229:AT231,AX229:AX231)</f>
        <v>43</v>
      </c>
      <c r="BL230" s="14">
        <f>BJ230-BK230</f>
        <v>2</v>
      </c>
    </row>
    <row r="231" spans="1:64" ht="12" customHeight="1" x14ac:dyDescent="0.15">
      <c r="B231" s="54"/>
      <c r="C231" s="73" t="s">
        <v>50</v>
      </c>
      <c r="D231" s="377"/>
      <c r="E231" s="314"/>
      <c r="F231" s="314"/>
      <c r="G231" s="315"/>
      <c r="H231" s="25"/>
      <c r="I231" s="7" t="str">
        <f>IF(H231="","","-")</f>
        <v/>
      </c>
      <c r="J231" s="24"/>
      <c r="K231" s="296"/>
      <c r="L231" s="25">
        <v>15</v>
      </c>
      <c r="M231" s="28" t="str">
        <f t="shared" si="64"/>
        <v>-</v>
      </c>
      <c r="N231" s="24">
        <v>6</v>
      </c>
      <c r="O231" s="295"/>
      <c r="P231" s="25">
        <v>11</v>
      </c>
      <c r="Q231" s="28" t="str">
        <f t="shared" si="65"/>
        <v>-</v>
      </c>
      <c r="R231" s="24">
        <v>15</v>
      </c>
      <c r="S231" s="300"/>
      <c r="T231" s="87">
        <f>Y230</f>
        <v>2</v>
      </c>
      <c r="U231" s="2" t="s">
        <v>2</v>
      </c>
      <c r="V231" s="88">
        <f>Z230</f>
        <v>1</v>
      </c>
      <c r="W231" s="6" t="s">
        <v>1</v>
      </c>
      <c r="X231" s="1"/>
      <c r="Y231" s="16"/>
      <c r="Z231" s="15"/>
      <c r="AA231" s="16"/>
      <c r="AB231" s="15"/>
      <c r="AC231" s="14"/>
      <c r="AD231" s="15"/>
      <c r="AE231" s="15"/>
      <c r="AF231" s="14"/>
      <c r="AG231" s="74"/>
      <c r="AH231" s="54"/>
      <c r="AI231" s="55" t="s">
        <v>54</v>
      </c>
      <c r="AJ231" s="377"/>
      <c r="AK231" s="314"/>
      <c r="AL231" s="314"/>
      <c r="AM231" s="315"/>
      <c r="AN231" s="25"/>
      <c r="AO231" s="7" t="str">
        <f>IF(AN231="","","-")</f>
        <v/>
      </c>
      <c r="AP231" s="24"/>
      <c r="AQ231" s="296"/>
      <c r="AR231" s="164"/>
      <c r="AS231" s="165" t="str">
        <f t="shared" si="66"/>
        <v/>
      </c>
      <c r="AT231" s="166"/>
      <c r="AU231" s="298"/>
      <c r="AV231" s="25"/>
      <c r="AW231" s="28" t="str">
        <f t="shared" si="67"/>
        <v/>
      </c>
      <c r="AX231" s="24"/>
      <c r="AY231" s="300"/>
      <c r="AZ231" s="87">
        <f>BE230</f>
        <v>1</v>
      </c>
      <c r="BA231" s="2" t="s">
        <v>2</v>
      </c>
      <c r="BB231" s="88">
        <f>BF230</f>
        <v>1</v>
      </c>
      <c r="BC231" s="6" t="s">
        <v>1</v>
      </c>
      <c r="BD231" s="1"/>
      <c r="BE231" s="16"/>
      <c r="BF231" s="15"/>
      <c r="BG231" s="16"/>
      <c r="BH231" s="15"/>
      <c r="BI231" s="14"/>
      <c r="BJ231" s="15"/>
      <c r="BK231" s="15"/>
      <c r="BL231" s="14"/>
    </row>
    <row r="232" spans="1:64" ht="12" customHeight="1" x14ac:dyDescent="0.15">
      <c r="B232" s="69" t="s">
        <v>190</v>
      </c>
      <c r="C232" s="49" t="s">
        <v>324</v>
      </c>
      <c r="D232" s="21">
        <f>IF(J229="","",J229)</f>
        <v>8</v>
      </c>
      <c r="E232" s="7" t="str">
        <f t="shared" ref="E232:E240" si="68">IF(D232="","","-")</f>
        <v>-</v>
      </c>
      <c r="F232" s="42">
        <f>IF(H229="","",H229)</f>
        <v>15</v>
      </c>
      <c r="G232" s="304" t="str">
        <f>IF(K229="","",IF(K229="○","×",IF(K229="×","○")))</f>
        <v>×</v>
      </c>
      <c r="H232" s="307"/>
      <c r="I232" s="308"/>
      <c r="J232" s="308"/>
      <c r="K232" s="309"/>
      <c r="L232" s="31">
        <v>8</v>
      </c>
      <c r="M232" s="7" t="str">
        <f t="shared" si="64"/>
        <v>-</v>
      </c>
      <c r="N232" s="30">
        <v>15</v>
      </c>
      <c r="O232" s="301" t="str">
        <f>IF(L232&lt;&gt;"",IF(L232&gt;N232,IF(L233&gt;N233,"○",IF(L234&gt;N234,"○","×")),IF(L233&gt;N233,IF(L234&gt;N234,"○","×"),"×")),"")</f>
        <v>×</v>
      </c>
      <c r="P232" s="31">
        <v>4</v>
      </c>
      <c r="Q232" s="7" t="str">
        <f t="shared" si="65"/>
        <v>-</v>
      </c>
      <c r="R232" s="30">
        <v>15</v>
      </c>
      <c r="S232" s="302" t="str">
        <f>IF(P232&lt;&gt;"",IF(P232&gt;R232,IF(P233&gt;R233,"○",IF(P234&gt;R234,"○","×")),IF(P233&gt;R233,IF(P234&gt;R234,"○","×"),"×")),"")</f>
        <v>×</v>
      </c>
      <c r="T232" s="316" t="s">
        <v>378</v>
      </c>
      <c r="U232" s="317"/>
      <c r="V232" s="317"/>
      <c r="W232" s="318"/>
      <c r="X232" s="1"/>
      <c r="Y232" s="39"/>
      <c r="Z232" s="40"/>
      <c r="AA232" s="39"/>
      <c r="AB232" s="40"/>
      <c r="AC232" s="13"/>
      <c r="AD232" s="40"/>
      <c r="AE232" s="40"/>
      <c r="AF232" s="13"/>
      <c r="AG232" s="70"/>
      <c r="AH232" s="69" t="s">
        <v>154</v>
      </c>
      <c r="AI232" s="49" t="s">
        <v>317</v>
      </c>
      <c r="AJ232" s="21">
        <f>IF(AP229="","",AP229)</f>
        <v>4</v>
      </c>
      <c r="AK232" s="7" t="str">
        <f t="shared" ref="AK232:AK240" si="69">IF(AJ232="","","-")</f>
        <v>-</v>
      </c>
      <c r="AL232" s="42">
        <f>IF(AN229="","",AN229)</f>
        <v>15</v>
      </c>
      <c r="AM232" s="304" t="str">
        <f>IF(AQ229="","",IF(AQ229="○","×",IF(AQ229="×","○")))</f>
        <v>×</v>
      </c>
      <c r="AN232" s="307"/>
      <c r="AO232" s="308"/>
      <c r="AP232" s="308"/>
      <c r="AQ232" s="309"/>
      <c r="AR232" s="162"/>
      <c r="AS232" s="152" t="str">
        <f t="shared" si="66"/>
        <v/>
      </c>
      <c r="AT232" s="163"/>
      <c r="AU232" s="339" t="str">
        <f>IF(AR232&lt;&gt;"",IF(AR232&gt;AT232,IF(AR233&gt;AT233,"○",IF(AR234&gt;AT234,"○","×")),IF(AR233&gt;AT233,IF(AR234&gt;AT234,"○","×"),"×")),"")</f>
        <v/>
      </c>
      <c r="AV232" s="31">
        <v>2</v>
      </c>
      <c r="AW232" s="7" t="str">
        <f t="shared" si="67"/>
        <v>-</v>
      </c>
      <c r="AX232" s="30">
        <v>15</v>
      </c>
      <c r="AY232" s="302" t="str">
        <f>IF(AV232&lt;&gt;"",IF(AV232&gt;AX232,IF(AV233&gt;AX233,"○",IF(AV234&gt;AX234,"○","×")),IF(AV233&gt;AX233,IF(AV234&gt;AX234,"○","×"),"×")),"")</f>
        <v>×</v>
      </c>
      <c r="AZ232" s="316" t="s">
        <v>380</v>
      </c>
      <c r="BA232" s="317"/>
      <c r="BB232" s="317"/>
      <c r="BC232" s="318"/>
      <c r="BD232" s="1"/>
      <c r="BE232" s="39"/>
      <c r="BF232" s="40"/>
      <c r="BG232" s="39"/>
      <c r="BH232" s="40"/>
      <c r="BI232" s="13"/>
      <c r="BJ232" s="40"/>
      <c r="BK232" s="40"/>
      <c r="BL232" s="13"/>
    </row>
    <row r="233" spans="1:64" ht="12" customHeight="1" x14ac:dyDescent="0.15">
      <c r="B233" s="69" t="s">
        <v>192</v>
      </c>
      <c r="C233" s="51" t="s">
        <v>324</v>
      </c>
      <c r="D233" s="21">
        <f>IF(J230="","",J230)</f>
        <v>11</v>
      </c>
      <c r="E233" s="7" t="str">
        <f t="shared" si="68"/>
        <v>-</v>
      </c>
      <c r="F233" s="42">
        <f>IF(H230="","",H230)</f>
        <v>15</v>
      </c>
      <c r="G233" s="305" t="str">
        <f>IF(I230="","",I230)</f>
        <v>-</v>
      </c>
      <c r="H233" s="310"/>
      <c r="I233" s="311"/>
      <c r="J233" s="311"/>
      <c r="K233" s="312"/>
      <c r="L233" s="31">
        <v>11</v>
      </c>
      <c r="M233" s="7" t="str">
        <f t="shared" si="64"/>
        <v>-</v>
      </c>
      <c r="N233" s="30">
        <v>15</v>
      </c>
      <c r="O233" s="295"/>
      <c r="P233" s="31">
        <v>6</v>
      </c>
      <c r="Q233" s="7" t="str">
        <f t="shared" si="65"/>
        <v>-</v>
      </c>
      <c r="R233" s="30">
        <v>15</v>
      </c>
      <c r="S233" s="300"/>
      <c r="T233" s="319"/>
      <c r="U233" s="320"/>
      <c r="V233" s="320"/>
      <c r="W233" s="321"/>
      <c r="X233" s="1"/>
      <c r="Y233" s="16">
        <f>COUNTIF(D232:S234,"○")</f>
        <v>0</v>
      </c>
      <c r="Z233" s="15">
        <f>COUNTIF(D232:S234,"×")</f>
        <v>3</v>
      </c>
      <c r="AA233" s="12">
        <f>(IF((D232&gt;F232),1,0))+(IF((D233&gt;F233),1,0))+(IF((D234&gt;F234),1,0))+(IF((H232&gt;J232),1,0))+(IF((H233&gt;J233),1,0))+(IF((H234&gt;J234),1,0))+(IF((L232&gt;N232),1,0))+(IF((L233&gt;N233),1,0))+(IF((L234&gt;N234),1,0))+(IF((P232&gt;R232),1,0))+(IF((P233&gt;R233),1,0))+(IF((P234&gt;R234),1,0))</f>
        <v>0</v>
      </c>
      <c r="AB233" s="5">
        <f>(IF((D232&lt;F232),1,0))+(IF((D233&lt;F233),1,0))+(IF((D234&lt;F234),1,0))+(IF((H232&lt;J232),1,0))+(IF((H233&lt;J233),1,0))+(IF((H234&lt;J234),1,0))+(IF((L232&lt;N232),1,0))+(IF((L233&lt;N233),1,0))+(IF((L234&lt;N234),1,0))+(IF((P232&lt;R232),1,0))+(IF((P233&lt;R233),1,0))+(IF((P234&lt;R234),1,0))</f>
        <v>6</v>
      </c>
      <c r="AC233" s="11">
        <f>AA233-AB233</f>
        <v>-6</v>
      </c>
      <c r="AD233" s="15">
        <f>SUM(D232:D234,H232:H234,L232:L234,P232:P234)</f>
        <v>48</v>
      </c>
      <c r="AE233" s="15">
        <f>SUM(F232:F234,J232:J234,N232:N234,R232:R234)</f>
        <v>90</v>
      </c>
      <c r="AF233" s="14">
        <f>AD233-AE233</f>
        <v>-42</v>
      </c>
      <c r="AG233" s="70"/>
      <c r="AH233" s="69" t="s">
        <v>156</v>
      </c>
      <c r="AI233" s="51" t="s">
        <v>317</v>
      </c>
      <c r="AJ233" s="21">
        <f>IF(AP230="","",AP230)</f>
        <v>9</v>
      </c>
      <c r="AK233" s="7" t="str">
        <f t="shared" si="69"/>
        <v>-</v>
      </c>
      <c r="AL233" s="42">
        <f>IF(AN230="","",AN230)</f>
        <v>15</v>
      </c>
      <c r="AM233" s="305" t="str">
        <f>IF(AO230="","",AO230)</f>
        <v>-</v>
      </c>
      <c r="AN233" s="310"/>
      <c r="AO233" s="311"/>
      <c r="AP233" s="311"/>
      <c r="AQ233" s="312"/>
      <c r="AR233" s="162"/>
      <c r="AS233" s="152" t="str">
        <f t="shared" si="66"/>
        <v/>
      </c>
      <c r="AT233" s="163"/>
      <c r="AU233" s="298"/>
      <c r="AV233" s="31">
        <v>3</v>
      </c>
      <c r="AW233" s="7" t="str">
        <f t="shared" si="67"/>
        <v>-</v>
      </c>
      <c r="AX233" s="30">
        <v>15</v>
      </c>
      <c r="AY233" s="300"/>
      <c r="AZ233" s="319"/>
      <c r="BA233" s="320"/>
      <c r="BB233" s="320"/>
      <c r="BC233" s="321"/>
      <c r="BD233" s="1"/>
      <c r="BE233" s="16">
        <f>COUNTIF(AJ232:AY234,"○")</f>
        <v>0</v>
      </c>
      <c r="BF233" s="15">
        <f>COUNTIF(AJ232:AY234,"×")</f>
        <v>2</v>
      </c>
      <c r="BG233" s="12">
        <f>(IF((AJ232&gt;AL232),1,0))+(IF((AJ233&gt;AL233),1,0))+(IF((AJ234&gt;AL234),1,0))+(IF((AN232&gt;AP232),1,0))+(IF((AN233&gt;AP233),1,0))+(IF((AN234&gt;AP234),1,0))+(IF((AR232&gt;AT232),1,0))+(IF((AR233&gt;AT233),1,0))+(IF((AR234&gt;AT234),1,0))+(IF((AV232&gt;AX232),1,0))+(IF((AV233&gt;AX233),1,0))+(IF((AV234&gt;AX234),1,0))</f>
        <v>0</v>
      </c>
      <c r="BH233" s="5">
        <f>(IF((AJ232&lt;AL232),1,0))+(IF((AJ233&lt;AL233),1,0))+(IF((AJ234&lt;AL234),1,0))+(IF((AN232&lt;AP232),1,0))+(IF((AN233&lt;AP233),1,0))+(IF((AN234&lt;AP234),1,0))+(IF((AR232&lt;AT232),1,0))+(IF((AR233&lt;AT233),1,0))+(IF((AR234&lt;AT234),1,0))+(IF((AV232&lt;AX232),1,0))+(IF((AV233&lt;AX233),1,0))+(IF((AV234&lt;AX234),1,0))</f>
        <v>4</v>
      </c>
      <c r="BI233" s="11">
        <f>BG233-BH233</f>
        <v>-4</v>
      </c>
      <c r="BJ233" s="15">
        <f>SUM(AJ232:AJ234,AN232:AN234,AR232:AR234,AV232:AV234)</f>
        <v>18</v>
      </c>
      <c r="BK233" s="15">
        <f>SUM(AL232:AL234,AP232:AP234,AT232:AT234,AX232:AX234)</f>
        <v>60</v>
      </c>
      <c r="BL233" s="14">
        <f>BJ233-BK233</f>
        <v>-42</v>
      </c>
    </row>
    <row r="234" spans="1:64" ht="12" customHeight="1" x14ac:dyDescent="0.15">
      <c r="B234" s="54"/>
      <c r="C234" s="55" t="s">
        <v>49</v>
      </c>
      <c r="D234" s="29" t="str">
        <f>IF(J231="","",J231)</f>
        <v/>
      </c>
      <c r="E234" s="7" t="str">
        <f t="shared" si="68"/>
        <v/>
      </c>
      <c r="F234" s="26" t="str">
        <f>IF(H231="","",H231)</f>
        <v/>
      </c>
      <c r="G234" s="306" t="str">
        <f>IF(I231="","",I231)</f>
        <v/>
      </c>
      <c r="H234" s="313"/>
      <c r="I234" s="314"/>
      <c r="J234" s="314"/>
      <c r="K234" s="315"/>
      <c r="L234" s="25"/>
      <c r="M234" s="7" t="str">
        <f t="shared" si="64"/>
        <v/>
      </c>
      <c r="N234" s="24"/>
      <c r="O234" s="296"/>
      <c r="P234" s="25"/>
      <c r="Q234" s="28" t="str">
        <f t="shared" si="65"/>
        <v/>
      </c>
      <c r="R234" s="24"/>
      <c r="S234" s="303"/>
      <c r="T234" s="87">
        <f>Y233</f>
        <v>0</v>
      </c>
      <c r="U234" s="2" t="s">
        <v>2</v>
      </c>
      <c r="V234" s="88">
        <f>Z233</f>
        <v>3</v>
      </c>
      <c r="W234" s="6" t="s">
        <v>1</v>
      </c>
      <c r="X234" s="1"/>
      <c r="Y234" s="10"/>
      <c r="Z234" s="9"/>
      <c r="AA234" s="10"/>
      <c r="AB234" s="9"/>
      <c r="AC234" s="8"/>
      <c r="AD234" s="9"/>
      <c r="AE234" s="9"/>
      <c r="AF234" s="8"/>
      <c r="AG234" s="74"/>
      <c r="AH234" s="54"/>
      <c r="AI234" s="55" t="s">
        <v>50</v>
      </c>
      <c r="AJ234" s="29" t="str">
        <f>IF(AP231="","",AP231)</f>
        <v/>
      </c>
      <c r="AK234" s="7" t="str">
        <f t="shared" si="69"/>
        <v/>
      </c>
      <c r="AL234" s="26" t="str">
        <f>IF(AN231="","",AN231)</f>
        <v/>
      </c>
      <c r="AM234" s="306" t="str">
        <f>IF(AO231="","",AO231)</f>
        <v/>
      </c>
      <c r="AN234" s="313"/>
      <c r="AO234" s="314"/>
      <c r="AP234" s="314"/>
      <c r="AQ234" s="315"/>
      <c r="AR234" s="164"/>
      <c r="AS234" s="152" t="str">
        <f t="shared" si="66"/>
        <v/>
      </c>
      <c r="AT234" s="166"/>
      <c r="AU234" s="340"/>
      <c r="AV234" s="25"/>
      <c r="AW234" s="28" t="str">
        <f t="shared" si="67"/>
        <v/>
      </c>
      <c r="AX234" s="24"/>
      <c r="AY234" s="303"/>
      <c r="AZ234" s="87">
        <f>BE233</f>
        <v>0</v>
      </c>
      <c r="BA234" s="2" t="s">
        <v>2</v>
      </c>
      <c r="BB234" s="88">
        <f>BF233</f>
        <v>2</v>
      </c>
      <c r="BC234" s="6" t="s">
        <v>1</v>
      </c>
      <c r="BD234" s="1"/>
      <c r="BE234" s="10"/>
      <c r="BF234" s="9"/>
      <c r="BG234" s="10"/>
      <c r="BH234" s="9"/>
      <c r="BI234" s="8"/>
      <c r="BJ234" s="9"/>
      <c r="BK234" s="9"/>
      <c r="BL234" s="8"/>
    </row>
    <row r="235" spans="1:64" ht="12" customHeight="1" x14ac:dyDescent="0.15">
      <c r="B235" s="50" t="s">
        <v>185</v>
      </c>
      <c r="C235" s="51" t="s">
        <v>323</v>
      </c>
      <c r="D235" s="21">
        <f>IF(N229="","",N229)</f>
        <v>16</v>
      </c>
      <c r="E235" s="23" t="str">
        <f t="shared" si="68"/>
        <v>-</v>
      </c>
      <c r="F235" s="42">
        <f>IF(L229="","",L229)</f>
        <v>14</v>
      </c>
      <c r="G235" s="304" t="str">
        <f>IF(O229="","",IF(O229="○","×",IF(O229="×","○")))</f>
        <v>×</v>
      </c>
      <c r="H235" s="20">
        <f>IF(N232="","",N232)</f>
        <v>15</v>
      </c>
      <c r="I235" s="7" t="str">
        <f t="shared" ref="I235:I240" si="70">IF(H235="","","-")</f>
        <v>-</v>
      </c>
      <c r="J235" s="42">
        <f>IF(L232="","",L232)</f>
        <v>8</v>
      </c>
      <c r="K235" s="304" t="str">
        <f>IF(O232="","",IF(O232="○","×",IF(O232="×","○")))</f>
        <v>○</v>
      </c>
      <c r="L235" s="307"/>
      <c r="M235" s="308"/>
      <c r="N235" s="308"/>
      <c r="O235" s="309"/>
      <c r="P235" s="31">
        <v>8</v>
      </c>
      <c r="Q235" s="7" t="str">
        <f t="shared" si="65"/>
        <v>-</v>
      </c>
      <c r="R235" s="30">
        <v>15</v>
      </c>
      <c r="S235" s="300" t="str">
        <f>IF(P235&lt;&gt;"",IF(P235&gt;R235,IF(P236&gt;R236,"○",IF(P237&gt;R237,"○","×")),IF(P236&gt;R236,IF(P237&gt;R237,"○","×"),"×")),"")</f>
        <v>×</v>
      </c>
      <c r="T235" s="316" t="s">
        <v>380</v>
      </c>
      <c r="U235" s="317"/>
      <c r="V235" s="317"/>
      <c r="W235" s="318"/>
      <c r="X235" s="1"/>
      <c r="Y235" s="16"/>
      <c r="Z235" s="15"/>
      <c r="AA235" s="16"/>
      <c r="AB235" s="15"/>
      <c r="AC235" s="14"/>
      <c r="AD235" s="15"/>
      <c r="AE235" s="15"/>
      <c r="AF235" s="14"/>
      <c r="AG235" s="70"/>
      <c r="AH235" s="173" t="s">
        <v>199</v>
      </c>
      <c r="AI235" s="174" t="s">
        <v>200</v>
      </c>
      <c r="AJ235" s="147" t="str">
        <f>IF(AT229="","",AT229)</f>
        <v/>
      </c>
      <c r="AK235" s="148" t="str">
        <f t="shared" si="69"/>
        <v/>
      </c>
      <c r="AL235" s="149" t="str">
        <f>IF(AR229="","",AR229)</f>
        <v/>
      </c>
      <c r="AM235" s="345" t="str">
        <f>IF(AU229="","",IF(AU229="○","×",IF(AU229="×","○")))</f>
        <v/>
      </c>
      <c r="AN235" s="150" t="str">
        <f>IF(AT232="","",AT232)</f>
        <v/>
      </c>
      <c r="AO235" s="148" t="str">
        <f t="shared" ref="AO235:AO237" si="71">IF(AN235="","","-")</f>
        <v/>
      </c>
      <c r="AP235" s="149" t="str">
        <f>IF(AR232="","",AR232)</f>
        <v/>
      </c>
      <c r="AQ235" s="345" t="str">
        <f>IF(AU232="","",IF(AU232="○","×",IF(AU232="×","○")))</f>
        <v/>
      </c>
      <c r="AR235" s="391"/>
      <c r="AS235" s="392"/>
      <c r="AT235" s="392"/>
      <c r="AU235" s="345"/>
      <c r="AV235" s="167"/>
      <c r="AW235" s="148" t="str">
        <f t="shared" si="67"/>
        <v/>
      </c>
      <c r="AX235" s="168"/>
      <c r="AY235" s="341" t="str">
        <f>IF(AV235&lt;&gt;"",IF(AV235&gt;AX235,IF(AV236&gt;AX236,"○",IF(AV237&gt;AX237,"○","×")),IF(AV236&gt;AX236,IF(AV237&gt;AX237,"○","×"),"×")),"")</f>
        <v/>
      </c>
      <c r="AZ235" s="397" t="s">
        <v>373</v>
      </c>
      <c r="BA235" s="398"/>
      <c r="BB235" s="398"/>
      <c r="BC235" s="399"/>
      <c r="BD235" s="1"/>
      <c r="BE235" s="16"/>
      <c r="BF235" s="15"/>
      <c r="BG235" s="16"/>
      <c r="BH235" s="15"/>
      <c r="BI235" s="14"/>
      <c r="BJ235" s="15"/>
      <c r="BK235" s="15"/>
      <c r="BL235" s="14"/>
    </row>
    <row r="236" spans="1:64" ht="12" customHeight="1" x14ac:dyDescent="0.15">
      <c r="B236" s="50" t="s">
        <v>187</v>
      </c>
      <c r="C236" s="51" t="s">
        <v>323</v>
      </c>
      <c r="D236" s="21">
        <f>IF(N230="","",N230)</f>
        <v>5</v>
      </c>
      <c r="E236" s="7" t="str">
        <f t="shared" si="68"/>
        <v>-</v>
      </c>
      <c r="F236" s="42">
        <f>IF(L230="","",L230)</f>
        <v>15</v>
      </c>
      <c r="G236" s="305" t="str">
        <f>IF(I233="","",I233)</f>
        <v/>
      </c>
      <c r="H236" s="20">
        <f>IF(N233="","",N233)</f>
        <v>15</v>
      </c>
      <c r="I236" s="7" t="str">
        <f t="shared" si="70"/>
        <v>-</v>
      </c>
      <c r="J236" s="42">
        <f>IF(L233="","",L233)</f>
        <v>11</v>
      </c>
      <c r="K236" s="305" t="str">
        <f>IF(M233="","",M233)</f>
        <v>-</v>
      </c>
      <c r="L236" s="310"/>
      <c r="M236" s="311"/>
      <c r="N236" s="311"/>
      <c r="O236" s="312"/>
      <c r="P236" s="31">
        <v>9</v>
      </c>
      <c r="Q236" s="7" t="str">
        <f t="shared" si="65"/>
        <v>-</v>
      </c>
      <c r="R236" s="30">
        <v>15</v>
      </c>
      <c r="S236" s="300"/>
      <c r="T236" s="319"/>
      <c r="U236" s="320"/>
      <c r="V236" s="320"/>
      <c r="W236" s="321"/>
      <c r="X236" s="1"/>
      <c r="Y236" s="16">
        <f>COUNTIF(D235:S237,"○")</f>
        <v>1</v>
      </c>
      <c r="Z236" s="15">
        <f>COUNTIF(D235:S237,"×")</f>
        <v>2</v>
      </c>
      <c r="AA236" s="12">
        <f>(IF((D235&gt;F235),1,0))+(IF((D236&gt;F236),1,0))+(IF((D237&gt;F237),1,0))+(IF((H235&gt;J235),1,0))+(IF((H236&gt;J236),1,0))+(IF((H237&gt;J237),1,0))+(IF((L235&gt;N235),1,0))+(IF((L236&gt;N236),1,0))+(IF((L237&gt;N237),1,0))+(IF((P235&gt;R235),1,0))+(IF((P236&gt;R236),1,0))+(IF((P237&gt;R237),1,0))</f>
        <v>3</v>
      </c>
      <c r="AB236" s="5">
        <f>(IF((D235&lt;F235),1,0))+(IF((D236&lt;F236),1,0))+(IF((D237&lt;F237),1,0))+(IF((H235&lt;J235),1,0))+(IF((H236&lt;J236),1,0))+(IF((H237&lt;J237),1,0))+(IF((L235&lt;N235),1,0))+(IF((L236&lt;N236),1,0))+(IF((L237&lt;N237),1,0))+(IF((P235&lt;R235),1,0))+(IF((P236&lt;R236),1,0))+(IF((P237&lt;R237),1,0))</f>
        <v>4</v>
      </c>
      <c r="AC236" s="11">
        <f>AA236-AB236</f>
        <v>-1</v>
      </c>
      <c r="AD236" s="15">
        <f>SUM(D235:D237,H235:H237,L235:L237,P235:P237)</f>
        <v>74</v>
      </c>
      <c r="AE236" s="15">
        <f>SUM(F235:F237,J235:J237,N235:N237,R235:R237)</f>
        <v>93</v>
      </c>
      <c r="AF236" s="14">
        <f>AD236-AE236</f>
        <v>-19</v>
      </c>
      <c r="AG236" s="70"/>
      <c r="AH236" s="175" t="s">
        <v>202</v>
      </c>
      <c r="AI236" s="176" t="s">
        <v>326</v>
      </c>
      <c r="AJ236" s="151" t="str">
        <f>IF(AT230="","",AT230)</f>
        <v/>
      </c>
      <c r="AK236" s="152" t="str">
        <f t="shared" si="69"/>
        <v/>
      </c>
      <c r="AL236" s="153" t="str">
        <f>IF(AR230="","",AR230)</f>
        <v/>
      </c>
      <c r="AM236" s="346" t="str">
        <f>IF(AO233="","",AO233)</f>
        <v/>
      </c>
      <c r="AN236" s="154" t="str">
        <f>IF(AT233="","",AT233)</f>
        <v/>
      </c>
      <c r="AO236" s="152" t="str">
        <f t="shared" si="71"/>
        <v/>
      </c>
      <c r="AP236" s="153" t="str">
        <f>IF(AR233="","",AR233)</f>
        <v/>
      </c>
      <c r="AQ236" s="346" t="str">
        <f>IF(AS233="","",AS233)</f>
        <v/>
      </c>
      <c r="AR236" s="393"/>
      <c r="AS236" s="394"/>
      <c r="AT236" s="394"/>
      <c r="AU236" s="346"/>
      <c r="AV236" s="162"/>
      <c r="AW236" s="152" t="str">
        <f t="shared" si="67"/>
        <v/>
      </c>
      <c r="AX236" s="163"/>
      <c r="AY236" s="342"/>
      <c r="AZ236" s="400"/>
      <c r="BA236" s="401"/>
      <c r="BB236" s="401"/>
      <c r="BC236" s="402"/>
      <c r="BD236" s="1"/>
      <c r="BE236" s="16">
        <f>COUNTIF(AJ235:AY237,"○")</f>
        <v>0</v>
      </c>
      <c r="BF236" s="15">
        <f>COUNTIF(AJ235:AY237,"×")</f>
        <v>0</v>
      </c>
      <c r="BG236" s="12">
        <f>(IF((AJ235&gt;AL235),1,0))+(IF((AJ236&gt;AL236),1,0))+(IF((AJ237&gt;AL237),1,0))+(IF((AN235&gt;AP235),1,0))+(IF((AN236&gt;AP236),1,0))+(IF((AN237&gt;AP237),1,0))+(IF((AR235&gt;AT235),1,0))+(IF((AR236&gt;AT236),1,0))+(IF((AR237&gt;AT237),1,0))+(IF((AV235&gt;AX235),1,0))+(IF((AV236&gt;AX236),1,0))+(IF((AV237&gt;AX237),1,0))</f>
        <v>0</v>
      </c>
      <c r="BH236" s="5">
        <f>(IF((AJ235&lt;AL235),1,0))+(IF((AJ236&lt;AL236),1,0))+(IF((AJ237&lt;AL237),1,0))+(IF((AN235&lt;AP235),1,0))+(IF((AN236&lt;AP236),1,0))+(IF((AN237&lt;AP237),1,0))+(IF((AR235&lt;AT235),1,0))+(IF((AR236&lt;AT236),1,0))+(IF((AR237&lt;AT237),1,0))+(IF((AV235&lt;AX235),1,0))+(IF((AV236&lt;AX236),1,0))+(IF((AV237&lt;AX237),1,0))</f>
        <v>0</v>
      </c>
      <c r="BI236" s="11">
        <f>BG236-BH236</f>
        <v>0</v>
      </c>
      <c r="BJ236" s="15">
        <f>SUM(AJ235:AJ237,AN235:AN237,AR235:AR237,AV235:AV237)</f>
        <v>0</v>
      </c>
      <c r="BK236" s="15">
        <f>SUM(AL235:AL237,AP235:AP237,AT235:AT237,AX235:AX237)</f>
        <v>0</v>
      </c>
      <c r="BL236" s="14">
        <f>BJ236-BK236</f>
        <v>0</v>
      </c>
    </row>
    <row r="237" spans="1:64" ht="12" customHeight="1" x14ac:dyDescent="0.15">
      <c r="B237" s="54"/>
      <c r="C237" s="55" t="s">
        <v>48</v>
      </c>
      <c r="D237" s="29">
        <f>IF(N231="","",N231)</f>
        <v>6</v>
      </c>
      <c r="E237" s="28" t="str">
        <f t="shared" si="68"/>
        <v>-</v>
      </c>
      <c r="F237" s="26">
        <f>IF(L231="","",L231)</f>
        <v>15</v>
      </c>
      <c r="G237" s="306" t="str">
        <f>IF(I234="","",I234)</f>
        <v/>
      </c>
      <c r="H237" s="27" t="str">
        <f>IF(N234="","",N234)</f>
        <v/>
      </c>
      <c r="I237" s="7" t="str">
        <f t="shared" si="70"/>
        <v/>
      </c>
      <c r="J237" s="26" t="str">
        <f>IF(L234="","",L234)</f>
        <v/>
      </c>
      <c r="K237" s="306" t="str">
        <f>IF(M234="","",M234)</f>
        <v/>
      </c>
      <c r="L237" s="313"/>
      <c r="M237" s="314"/>
      <c r="N237" s="314"/>
      <c r="O237" s="315"/>
      <c r="P237" s="25"/>
      <c r="Q237" s="7" t="str">
        <f t="shared" si="65"/>
        <v/>
      </c>
      <c r="R237" s="24"/>
      <c r="S237" s="303"/>
      <c r="T237" s="87">
        <f>Y236</f>
        <v>1</v>
      </c>
      <c r="U237" s="2" t="s">
        <v>2</v>
      </c>
      <c r="V237" s="88">
        <f>Z236</f>
        <v>2</v>
      </c>
      <c r="W237" s="6" t="s">
        <v>1</v>
      </c>
      <c r="X237" s="1"/>
      <c r="Y237" s="16"/>
      <c r="Z237" s="15"/>
      <c r="AA237" s="16"/>
      <c r="AB237" s="15"/>
      <c r="AC237" s="14"/>
      <c r="AD237" s="15"/>
      <c r="AE237" s="15"/>
      <c r="AF237" s="14"/>
      <c r="AG237" s="74"/>
      <c r="AH237" s="179"/>
      <c r="AI237" s="180" t="s">
        <v>306</v>
      </c>
      <c r="AJ237" s="169" t="str">
        <f>IF(AT231="","",AT231)</f>
        <v/>
      </c>
      <c r="AK237" s="165" t="str">
        <f t="shared" si="69"/>
        <v/>
      </c>
      <c r="AL237" s="170" t="str">
        <f>IF(AR231="","",AR231)</f>
        <v/>
      </c>
      <c r="AM237" s="390" t="str">
        <f>IF(AO234="","",AO234)</f>
        <v/>
      </c>
      <c r="AN237" s="172" t="str">
        <f>IF(AT234="","",AT234)</f>
        <v/>
      </c>
      <c r="AO237" s="165" t="str">
        <f t="shared" si="71"/>
        <v/>
      </c>
      <c r="AP237" s="170" t="str">
        <f>IF(AR234="","",AR234)</f>
        <v/>
      </c>
      <c r="AQ237" s="390" t="str">
        <f>IF(AS234="","",AS234)</f>
        <v/>
      </c>
      <c r="AR237" s="395"/>
      <c r="AS237" s="396"/>
      <c r="AT237" s="396"/>
      <c r="AU237" s="390"/>
      <c r="AV237" s="164"/>
      <c r="AW237" s="165" t="str">
        <f t="shared" si="67"/>
        <v/>
      </c>
      <c r="AX237" s="166"/>
      <c r="AY237" s="343"/>
      <c r="AZ237" s="87">
        <f>BE236</f>
        <v>0</v>
      </c>
      <c r="BA237" s="2" t="s">
        <v>2</v>
      </c>
      <c r="BB237" s="88">
        <f>BF236</f>
        <v>0</v>
      </c>
      <c r="BC237" s="6" t="s">
        <v>1</v>
      </c>
      <c r="BD237" s="1"/>
      <c r="BE237" s="16"/>
      <c r="BF237" s="15"/>
      <c r="BG237" s="16"/>
      <c r="BH237" s="15"/>
      <c r="BI237" s="14"/>
      <c r="BJ237" s="15"/>
      <c r="BK237" s="15"/>
      <c r="BL237" s="14"/>
    </row>
    <row r="238" spans="1:64" ht="12" customHeight="1" x14ac:dyDescent="0.15">
      <c r="B238" s="69" t="s">
        <v>130</v>
      </c>
      <c r="C238" s="51" t="s">
        <v>131</v>
      </c>
      <c r="D238" s="21">
        <f>IF(R229="","",R229)</f>
        <v>11</v>
      </c>
      <c r="E238" s="7" t="str">
        <f t="shared" si="68"/>
        <v>-</v>
      </c>
      <c r="F238" s="42">
        <f>IF(P229="","",P229)</f>
        <v>15</v>
      </c>
      <c r="G238" s="304" t="str">
        <f>IF(S229="","",IF(S229="○","×",IF(S229="×","○")))</f>
        <v>○</v>
      </c>
      <c r="H238" s="20">
        <f>IF(R232="","",R232)</f>
        <v>15</v>
      </c>
      <c r="I238" s="23" t="str">
        <f t="shared" si="70"/>
        <v>-</v>
      </c>
      <c r="J238" s="42">
        <f>IF(P232="","",P232)</f>
        <v>4</v>
      </c>
      <c r="K238" s="304" t="str">
        <f>IF(S232="","",IF(S232="○","×",IF(S232="×","○")))</f>
        <v>○</v>
      </c>
      <c r="L238" s="22">
        <f>IF(R235="","",R235)</f>
        <v>15</v>
      </c>
      <c r="M238" s="7" t="str">
        <f>IF(L238="","","-")</f>
        <v>-</v>
      </c>
      <c r="N238" s="41">
        <f>IF(P235="","",P235)</f>
        <v>8</v>
      </c>
      <c r="O238" s="304" t="str">
        <f>IF(S235="","",IF(S235="○","×",IF(S235="×","○")))</f>
        <v>○</v>
      </c>
      <c r="P238" s="307"/>
      <c r="Q238" s="308"/>
      <c r="R238" s="308"/>
      <c r="S238" s="362"/>
      <c r="T238" s="316" t="s">
        <v>382</v>
      </c>
      <c r="U238" s="317"/>
      <c r="V238" s="317"/>
      <c r="W238" s="318"/>
      <c r="X238" s="1"/>
      <c r="Y238" s="39"/>
      <c r="Z238" s="40"/>
      <c r="AA238" s="39"/>
      <c r="AB238" s="40"/>
      <c r="AC238" s="13"/>
      <c r="AD238" s="40"/>
      <c r="AE238" s="40"/>
      <c r="AF238" s="13"/>
      <c r="AG238" s="70"/>
      <c r="AH238" s="48" t="s">
        <v>247</v>
      </c>
      <c r="AI238" s="76" t="s">
        <v>334</v>
      </c>
      <c r="AJ238" s="21">
        <f>IF(AX229="","",AX229)</f>
        <v>15</v>
      </c>
      <c r="AK238" s="7" t="str">
        <f t="shared" si="69"/>
        <v>-</v>
      </c>
      <c r="AL238" s="42">
        <f>IF(AV229="","",AV229)</f>
        <v>4</v>
      </c>
      <c r="AM238" s="304" t="str">
        <f>IF(AY229="","",IF(AY229="○","×",IF(AY229="×","○")))</f>
        <v>○</v>
      </c>
      <c r="AN238" s="20">
        <f>IF(AX232="","",AX232)</f>
        <v>15</v>
      </c>
      <c r="AO238" s="23" t="str">
        <f t="shared" ref="AO238:AO240" si="72">IF(AN238="","","-")</f>
        <v>-</v>
      </c>
      <c r="AP238" s="42">
        <f>IF(AV232="","",AV232)</f>
        <v>2</v>
      </c>
      <c r="AQ238" s="304" t="str">
        <f>IF(AY232="","",IF(AY232="○","×",IF(AY232="×","○")))</f>
        <v>○</v>
      </c>
      <c r="AR238" s="150" t="str">
        <f>IF(AX235="","",AX235)</f>
        <v/>
      </c>
      <c r="AS238" s="152" t="str">
        <f>IF(AR238="","","-")</f>
        <v/>
      </c>
      <c r="AT238" s="149" t="str">
        <f>IF(AV235="","",AV235)</f>
        <v/>
      </c>
      <c r="AU238" s="345" t="str">
        <f>IF(AY235="","",IF(AY235="○","×",IF(AY235="×","○")))</f>
        <v/>
      </c>
      <c r="AV238" s="307"/>
      <c r="AW238" s="308"/>
      <c r="AX238" s="308"/>
      <c r="AY238" s="362"/>
      <c r="AZ238" s="316" t="s">
        <v>382</v>
      </c>
      <c r="BA238" s="317"/>
      <c r="BB238" s="317"/>
      <c r="BC238" s="318"/>
      <c r="BD238" s="1"/>
      <c r="BE238" s="39"/>
      <c r="BF238" s="40"/>
      <c r="BG238" s="39"/>
      <c r="BH238" s="40"/>
      <c r="BI238" s="13"/>
      <c r="BJ238" s="40"/>
      <c r="BK238" s="40"/>
      <c r="BL238" s="13"/>
    </row>
    <row r="239" spans="1:64" ht="12" customHeight="1" x14ac:dyDescent="0.15">
      <c r="B239" s="69" t="s">
        <v>133</v>
      </c>
      <c r="C239" s="51" t="s">
        <v>313</v>
      </c>
      <c r="D239" s="21">
        <f>IF(R230="","",R230)</f>
        <v>15</v>
      </c>
      <c r="E239" s="7" t="str">
        <f t="shared" si="68"/>
        <v>-</v>
      </c>
      <c r="F239" s="42">
        <f>IF(P230="","",P230)</f>
        <v>5</v>
      </c>
      <c r="G239" s="305" t="str">
        <f>IF(I236="","",I236)</f>
        <v>-</v>
      </c>
      <c r="H239" s="20">
        <f>IF(R233="","",R233)</f>
        <v>15</v>
      </c>
      <c r="I239" s="7" t="str">
        <f t="shared" si="70"/>
        <v>-</v>
      </c>
      <c r="J239" s="42">
        <f>IF(P233="","",P233)</f>
        <v>6</v>
      </c>
      <c r="K239" s="305" t="str">
        <f>IF(M236="","",M236)</f>
        <v/>
      </c>
      <c r="L239" s="20">
        <f>IF(R236="","",R236)</f>
        <v>15</v>
      </c>
      <c r="M239" s="7" t="str">
        <f>IF(L239="","","-")</f>
        <v>-</v>
      </c>
      <c r="N239" s="42">
        <f>IF(P236="","",P236)</f>
        <v>9</v>
      </c>
      <c r="O239" s="305" t="str">
        <f>IF(Q236="","",Q236)</f>
        <v>-</v>
      </c>
      <c r="P239" s="310"/>
      <c r="Q239" s="311"/>
      <c r="R239" s="311"/>
      <c r="S239" s="363"/>
      <c r="T239" s="319"/>
      <c r="U239" s="320"/>
      <c r="V239" s="320"/>
      <c r="W239" s="321"/>
      <c r="X239" s="1"/>
      <c r="Y239" s="16">
        <f>COUNTIF(D238:S240,"○")</f>
        <v>3</v>
      </c>
      <c r="Z239" s="15">
        <f>COUNTIF(D238:S240,"×")</f>
        <v>0</v>
      </c>
      <c r="AA239" s="12">
        <f>(IF((D238&gt;F238),1,0))+(IF((D239&gt;F239),1,0))+(IF((D240&gt;F240),1,0))+(IF((H238&gt;J238),1,0))+(IF((H239&gt;J239),1,0))+(IF((H240&gt;J240),1,0))+(IF((L238&gt;N238),1,0))+(IF((L239&gt;N239),1,0))+(IF((L240&gt;N240),1,0))+(IF((P238&gt;R238),1,0))+(IF((P239&gt;R239),1,0))+(IF((P240&gt;R240),1,0))</f>
        <v>6</v>
      </c>
      <c r="AB239" s="5">
        <f>(IF((D238&lt;F238),1,0))+(IF((D239&lt;F239),1,0))+(IF((D240&lt;F240),1,0))+(IF((H238&lt;J238),1,0))+(IF((H239&lt;J239),1,0))+(IF((H240&lt;J240),1,0))+(IF((L238&lt;N238),1,0))+(IF((L239&lt;N239),1,0))+(IF((L240&lt;N240),1,0))+(IF((P238&lt;R238),1,0))+(IF((P239&lt;R239),1,0))+(IF((P240&lt;R240),1,0))</f>
        <v>1</v>
      </c>
      <c r="AC239" s="11">
        <f>AA239-AB239</f>
        <v>5</v>
      </c>
      <c r="AD239" s="15">
        <f>SUM(D238:D240,H238:H240,L238:L240,P238:P240)</f>
        <v>101</v>
      </c>
      <c r="AE239" s="15">
        <f>SUM(F238:F240,J238:J240,N238:N240,R238:R240)</f>
        <v>58</v>
      </c>
      <c r="AF239" s="14">
        <f>AD239-AE239</f>
        <v>43</v>
      </c>
      <c r="AG239" s="70"/>
      <c r="AH239" s="50" t="s">
        <v>249</v>
      </c>
      <c r="AI239" s="85" t="s">
        <v>334</v>
      </c>
      <c r="AJ239" s="21">
        <f>IF(AX230="","",AX230)</f>
        <v>15</v>
      </c>
      <c r="AK239" s="7" t="str">
        <f t="shared" si="69"/>
        <v>-</v>
      </c>
      <c r="AL239" s="42">
        <f>IF(AV230="","",AV230)</f>
        <v>11</v>
      </c>
      <c r="AM239" s="305" t="str">
        <f>IF(AO236="","",AO236)</f>
        <v/>
      </c>
      <c r="AN239" s="20">
        <f>IF(AX233="","",AX233)</f>
        <v>15</v>
      </c>
      <c r="AO239" s="7" t="str">
        <f t="shared" si="72"/>
        <v>-</v>
      </c>
      <c r="AP239" s="42">
        <f>IF(AV233="","",AV233)</f>
        <v>3</v>
      </c>
      <c r="AQ239" s="305" t="str">
        <f>IF(AS236="","",AS236)</f>
        <v/>
      </c>
      <c r="AR239" s="154" t="str">
        <f>IF(AX236="","",AX236)</f>
        <v/>
      </c>
      <c r="AS239" s="152" t="str">
        <f>IF(AR239="","","-")</f>
        <v/>
      </c>
      <c r="AT239" s="153" t="str">
        <f>IF(AV236="","",AV236)</f>
        <v/>
      </c>
      <c r="AU239" s="346" t="str">
        <f>IF(AW236="","",AW236)</f>
        <v/>
      </c>
      <c r="AV239" s="310"/>
      <c r="AW239" s="311"/>
      <c r="AX239" s="311"/>
      <c r="AY239" s="363"/>
      <c r="AZ239" s="319"/>
      <c r="BA239" s="320"/>
      <c r="BB239" s="320"/>
      <c r="BC239" s="321"/>
      <c r="BD239" s="1"/>
      <c r="BE239" s="16">
        <f>COUNTIF(AJ238:AY240,"○")</f>
        <v>2</v>
      </c>
      <c r="BF239" s="15">
        <f>COUNTIF(AJ238:AY240,"×")</f>
        <v>0</v>
      </c>
      <c r="BG239" s="12">
        <f>(IF((AJ238&gt;AL238),1,0))+(IF((AJ239&gt;AL239),1,0))+(IF((AJ240&gt;AL240),1,0))+(IF((AN238&gt;AP238),1,0))+(IF((AN239&gt;AP239),1,0))+(IF((AN240&gt;AP240),1,0))+(IF((AR238&gt;AT238),1,0))+(IF((AR239&gt;AT239),1,0))+(IF((AR240&gt;AT240),1,0))+(IF((AV238&gt;AX238),1,0))+(IF((AV239&gt;AX239),1,0))+(IF((AV240&gt;AX240),1,0))</f>
        <v>4</v>
      </c>
      <c r="BH239" s="5">
        <f>(IF((AJ238&lt;AL238),1,0))+(IF((AJ239&lt;AL239),1,0))+(IF((AJ240&lt;AL240),1,0))+(IF((AN238&lt;AP238),1,0))+(IF((AN239&lt;AP239),1,0))+(IF((AN240&lt;AP240),1,0))+(IF((AR238&lt;AT238),1,0))+(IF((AR239&lt;AT239),1,0))+(IF((AR240&lt;AT240),1,0))+(IF((AV238&lt;AX238),1,0))+(IF((AV239&lt;AX239),1,0))+(IF((AV240&lt;AX240),1,0))</f>
        <v>0</v>
      </c>
      <c r="BI239" s="11">
        <f>BG239-BH239</f>
        <v>4</v>
      </c>
      <c r="BJ239" s="15">
        <f>SUM(AJ238:AJ240,AN238:AN240,AR238:AR240,AV238:AV240)</f>
        <v>60</v>
      </c>
      <c r="BK239" s="15">
        <f>SUM(AL238:AL240,AP238:AP240,AT238:AT240,AX238:AX240)</f>
        <v>20</v>
      </c>
      <c r="BL239" s="14">
        <f>BJ239-BK239</f>
        <v>40</v>
      </c>
    </row>
    <row r="240" spans="1:64" ht="12" customHeight="1" thickBot="1" x14ac:dyDescent="0.2">
      <c r="B240" s="52"/>
      <c r="C240" s="53" t="s">
        <v>302</v>
      </c>
      <c r="D240" s="19">
        <f>IF(R231="","",R231)</f>
        <v>15</v>
      </c>
      <c r="E240" s="17" t="str">
        <f t="shared" si="68"/>
        <v>-</v>
      </c>
      <c r="F240" s="43">
        <f>IF(P231="","",P231)</f>
        <v>11</v>
      </c>
      <c r="G240" s="344" t="str">
        <f>IF(I237="","",I237)</f>
        <v/>
      </c>
      <c r="H240" s="18" t="str">
        <f>IF(R234="","",R234)</f>
        <v/>
      </c>
      <c r="I240" s="17" t="str">
        <f t="shared" si="70"/>
        <v/>
      </c>
      <c r="J240" s="43" t="str">
        <f>IF(P234="","",P234)</f>
        <v/>
      </c>
      <c r="K240" s="344" t="str">
        <f>IF(M237="","",M237)</f>
        <v/>
      </c>
      <c r="L240" s="18" t="str">
        <f>IF(R237="","",R237)</f>
        <v/>
      </c>
      <c r="M240" s="17" t="str">
        <f>IF(L240="","","-")</f>
        <v/>
      </c>
      <c r="N240" s="43" t="str">
        <f>IF(P237="","",P237)</f>
        <v/>
      </c>
      <c r="O240" s="344" t="str">
        <f>IF(Q237="","",Q237)</f>
        <v/>
      </c>
      <c r="P240" s="364"/>
      <c r="Q240" s="365"/>
      <c r="R240" s="365"/>
      <c r="S240" s="366"/>
      <c r="T240" s="89">
        <f>Y239</f>
        <v>3</v>
      </c>
      <c r="U240" s="4" t="s">
        <v>2</v>
      </c>
      <c r="V240" s="90">
        <f>Z239</f>
        <v>0</v>
      </c>
      <c r="W240" s="3" t="s">
        <v>1</v>
      </c>
      <c r="X240" s="1"/>
      <c r="Y240" s="10"/>
      <c r="Z240" s="9"/>
      <c r="AA240" s="10"/>
      <c r="AB240" s="9"/>
      <c r="AC240" s="8"/>
      <c r="AD240" s="9"/>
      <c r="AE240" s="9"/>
      <c r="AF240" s="8"/>
      <c r="AG240" s="74"/>
      <c r="AH240" s="52"/>
      <c r="AI240" s="53" t="s">
        <v>52</v>
      </c>
      <c r="AJ240" s="19" t="str">
        <f>IF(AX231="","",AX231)</f>
        <v/>
      </c>
      <c r="AK240" s="17" t="str">
        <f t="shared" si="69"/>
        <v/>
      </c>
      <c r="AL240" s="43" t="str">
        <f>IF(AV231="","",AV231)</f>
        <v/>
      </c>
      <c r="AM240" s="344" t="str">
        <f>IF(AO237="","",AO237)</f>
        <v/>
      </c>
      <c r="AN240" s="18" t="str">
        <f>IF(AX234="","",AX234)</f>
        <v/>
      </c>
      <c r="AO240" s="17" t="str">
        <f t="shared" si="72"/>
        <v/>
      </c>
      <c r="AP240" s="43" t="str">
        <f>IF(AV234="","",AV234)</f>
        <v/>
      </c>
      <c r="AQ240" s="344" t="str">
        <f>IF(AS237="","",AS237)</f>
        <v/>
      </c>
      <c r="AR240" s="158" t="str">
        <f>IF(AX237="","",AX237)</f>
        <v/>
      </c>
      <c r="AS240" s="156" t="str">
        <f>IF(AR240="","","-")</f>
        <v/>
      </c>
      <c r="AT240" s="157" t="str">
        <f>IF(AV237="","",AV237)</f>
        <v/>
      </c>
      <c r="AU240" s="347" t="str">
        <f>IF(AW237="","",AW237)</f>
        <v/>
      </c>
      <c r="AV240" s="364"/>
      <c r="AW240" s="365"/>
      <c r="AX240" s="365"/>
      <c r="AY240" s="366"/>
      <c r="AZ240" s="89">
        <f>BE239</f>
        <v>2</v>
      </c>
      <c r="BA240" s="4" t="s">
        <v>2</v>
      </c>
      <c r="BB240" s="90">
        <f>BF239</f>
        <v>0</v>
      </c>
      <c r="BC240" s="3" t="s">
        <v>1</v>
      </c>
      <c r="BD240" s="1"/>
      <c r="BE240" s="10"/>
      <c r="BF240" s="9"/>
      <c r="BG240" s="10"/>
      <c r="BH240" s="9"/>
      <c r="BI240" s="8"/>
      <c r="BJ240" s="9"/>
      <c r="BK240" s="9"/>
      <c r="BL240" s="8"/>
    </row>
    <row r="241" spans="2:64" ht="12" customHeight="1" thickBot="1" x14ac:dyDescent="0.2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68"/>
      <c r="BE241" s="68"/>
      <c r="BF241" s="68"/>
      <c r="BG241" s="68"/>
      <c r="BH241" s="68"/>
      <c r="BI241" s="68"/>
      <c r="BJ241" s="68"/>
      <c r="BK241" s="68"/>
      <c r="BL241" s="68"/>
    </row>
    <row r="242" spans="2:64" ht="12" customHeight="1" x14ac:dyDescent="0.15">
      <c r="B242" s="355" t="s">
        <v>282</v>
      </c>
      <c r="C242" s="356"/>
      <c r="D242" s="359" t="str">
        <f>B244</f>
        <v>児玉昭二</v>
      </c>
      <c r="E242" s="330"/>
      <c r="F242" s="330"/>
      <c r="G242" s="331"/>
      <c r="H242" s="329" t="str">
        <f>B247</f>
        <v>石野利尚</v>
      </c>
      <c r="I242" s="330"/>
      <c r="J242" s="330"/>
      <c r="K242" s="331"/>
      <c r="L242" s="329" t="str">
        <f>B250</f>
        <v>本川洋治</v>
      </c>
      <c r="M242" s="330"/>
      <c r="N242" s="330"/>
      <c r="O242" s="331"/>
      <c r="P242" s="329" t="str">
        <f>B253</f>
        <v>城戸貴正</v>
      </c>
      <c r="Q242" s="330"/>
      <c r="R242" s="330"/>
      <c r="S242" s="332"/>
      <c r="T242" s="333" t="s">
        <v>4</v>
      </c>
      <c r="U242" s="334"/>
      <c r="V242" s="334"/>
      <c r="W242" s="335"/>
      <c r="X242" s="91"/>
      <c r="Y242" s="288" t="s">
        <v>24</v>
      </c>
      <c r="Z242" s="289"/>
      <c r="AA242" s="288" t="s">
        <v>23</v>
      </c>
      <c r="AB242" s="290"/>
      <c r="AC242" s="289"/>
      <c r="AD242" s="291" t="s">
        <v>22</v>
      </c>
      <c r="AE242" s="292"/>
      <c r="AF242" s="293"/>
      <c r="AG242" s="62"/>
      <c r="AH242" s="355" t="s">
        <v>281</v>
      </c>
      <c r="AI242" s="403"/>
      <c r="AJ242" s="359" t="str">
        <f>AH244</f>
        <v>髙石直也</v>
      </c>
      <c r="AK242" s="330"/>
      <c r="AL242" s="330"/>
      <c r="AM242" s="331"/>
      <c r="AN242" s="329" t="str">
        <f>AH247</f>
        <v>梶　雅</v>
      </c>
      <c r="AO242" s="330"/>
      <c r="AP242" s="330"/>
      <c r="AQ242" s="331"/>
      <c r="AR242" s="329" t="str">
        <f>AH250</f>
        <v>長野祐也</v>
      </c>
      <c r="AS242" s="330"/>
      <c r="AT242" s="330"/>
      <c r="AU242" s="331"/>
      <c r="AV242" s="329" t="str">
        <f>AH253</f>
        <v>青木祐治</v>
      </c>
      <c r="AW242" s="330"/>
      <c r="AX242" s="330"/>
      <c r="AY242" s="332"/>
      <c r="AZ242" s="333" t="s">
        <v>4</v>
      </c>
      <c r="BA242" s="334"/>
      <c r="BB242" s="334"/>
      <c r="BC242" s="335"/>
      <c r="BD242" s="91"/>
      <c r="BE242" s="288" t="s">
        <v>24</v>
      </c>
      <c r="BF242" s="289"/>
      <c r="BG242" s="288" t="s">
        <v>23</v>
      </c>
      <c r="BH242" s="290"/>
      <c r="BI242" s="289"/>
      <c r="BJ242" s="291" t="s">
        <v>22</v>
      </c>
      <c r="BK242" s="292"/>
      <c r="BL242" s="293"/>
    </row>
    <row r="243" spans="2:64" ht="12" customHeight="1" thickBot="1" x14ac:dyDescent="0.2">
      <c r="B243" s="381"/>
      <c r="C243" s="382"/>
      <c r="D243" s="354" t="str">
        <f>B245</f>
        <v>山田純代</v>
      </c>
      <c r="E243" s="323"/>
      <c r="F243" s="323"/>
      <c r="G243" s="324"/>
      <c r="H243" s="322" t="str">
        <f>B248</f>
        <v>濱川ひかり</v>
      </c>
      <c r="I243" s="323"/>
      <c r="J243" s="323"/>
      <c r="K243" s="324"/>
      <c r="L243" s="322" t="str">
        <f>B251</f>
        <v>増田翔子</v>
      </c>
      <c r="M243" s="323"/>
      <c r="N243" s="323"/>
      <c r="O243" s="324"/>
      <c r="P243" s="322" t="str">
        <f>B254</f>
        <v>城戸智恵</v>
      </c>
      <c r="Q243" s="323"/>
      <c r="R243" s="323"/>
      <c r="S243" s="325"/>
      <c r="T243" s="326" t="s">
        <v>3</v>
      </c>
      <c r="U243" s="327"/>
      <c r="V243" s="327"/>
      <c r="W243" s="328"/>
      <c r="X243" s="91"/>
      <c r="Y243" s="92" t="s">
        <v>21</v>
      </c>
      <c r="Z243" s="93" t="s">
        <v>1</v>
      </c>
      <c r="AA243" s="92" t="s">
        <v>25</v>
      </c>
      <c r="AB243" s="93" t="s">
        <v>20</v>
      </c>
      <c r="AC243" s="94" t="s">
        <v>19</v>
      </c>
      <c r="AD243" s="93" t="s">
        <v>25</v>
      </c>
      <c r="AE243" s="93" t="s">
        <v>20</v>
      </c>
      <c r="AF243" s="94" t="s">
        <v>19</v>
      </c>
      <c r="AG243" s="62"/>
      <c r="AH243" s="381"/>
      <c r="AI243" s="404"/>
      <c r="AJ243" s="354" t="str">
        <f>AH245</f>
        <v>山田あゆみ</v>
      </c>
      <c r="AK243" s="323"/>
      <c r="AL243" s="323"/>
      <c r="AM243" s="324"/>
      <c r="AN243" s="322" t="str">
        <f>AH248</f>
        <v>岩田和菜</v>
      </c>
      <c r="AO243" s="323"/>
      <c r="AP243" s="323"/>
      <c r="AQ243" s="324"/>
      <c r="AR243" s="322" t="str">
        <f>AH251</f>
        <v>谷澤玲子</v>
      </c>
      <c r="AS243" s="323"/>
      <c r="AT243" s="323"/>
      <c r="AU243" s="324"/>
      <c r="AV243" s="322" t="str">
        <f>AH254</f>
        <v>中山加奈子</v>
      </c>
      <c r="AW243" s="323"/>
      <c r="AX243" s="323"/>
      <c r="AY243" s="325"/>
      <c r="AZ243" s="326" t="s">
        <v>3</v>
      </c>
      <c r="BA243" s="327"/>
      <c r="BB243" s="327"/>
      <c r="BC243" s="328"/>
      <c r="BD243" s="91"/>
      <c r="BE243" s="92" t="s">
        <v>21</v>
      </c>
      <c r="BF243" s="93" t="s">
        <v>1</v>
      </c>
      <c r="BG243" s="92" t="s">
        <v>25</v>
      </c>
      <c r="BH243" s="93" t="s">
        <v>20</v>
      </c>
      <c r="BI243" s="94" t="s">
        <v>19</v>
      </c>
      <c r="BJ243" s="93" t="s">
        <v>25</v>
      </c>
      <c r="BK243" s="93" t="s">
        <v>20</v>
      </c>
      <c r="BL243" s="94" t="s">
        <v>19</v>
      </c>
    </row>
    <row r="244" spans="2:64" ht="12" customHeight="1" x14ac:dyDescent="0.15">
      <c r="B244" s="69" t="s">
        <v>77</v>
      </c>
      <c r="C244" s="51" t="s">
        <v>63</v>
      </c>
      <c r="D244" s="373"/>
      <c r="E244" s="374"/>
      <c r="F244" s="374"/>
      <c r="G244" s="375"/>
      <c r="H244" s="31">
        <v>15</v>
      </c>
      <c r="I244" s="7" t="str">
        <f>IF(H244="","","-")</f>
        <v>-</v>
      </c>
      <c r="J244" s="30">
        <v>8</v>
      </c>
      <c r="K244" s="294" t="str">
        <f>IF(H244&lt;&gt;"",IF(H244&gt;J244,IF(H245&gt;J245,"○",IF(H246&gt;J246,"○","×")),IF(H245&gt;J245,IF(H246&gt;J246,"○","×"),"×")),"")</f>
        <v>○</v>
      </c>
      <c r="L244" s="31">
        <v>15</v>
      </c>
      <c r="M244" s="33" t="str">
        <f t="shared" ref="M244:M249" si="73">IF(L244="","","-")</f>
        <v>-</v>
      </c>
      <c r="N244" s="35">
        <v>12</v>
      </c>
      <c r="O244" s="294" t="str">
        <f>IF(L244&lt;&gt;"",IF(L244&gt;N244,IF(L245&gt;N245,"○",IF(L246&gt;N246,"○","×")),IF(L245&gt;N245,IF(L246&gt;N246,"○","×"),"×")),"")</f>
        <v>○</v>
      </c>
      <c r="P244" s="34">
        <v>15</v>
      </c>
      <c r="Q244" s="33" t="str">
        <f t="shared" ref="Q244:Q252" si="74">IF(P244="","","-")</f>
        <v>-</v>
      </c>
      <c r="R244" s="30">
        <v>0</v>
      </c>
      <c r="S244" s="299" t="str">
        <f>IF(P244&lt;&gt;"",IF(P244&gt;R244,IF(P245&gt;R245,"○",IF(P246&gt;R246,"○","×")),IF(P245&gt;R245,IF(P246&gt;R246,"○","×"),"×")),"")</f>
        <v>○</v>
      </c>
      <c r="T244" s="336" t="s">
        <v>382</v>
      </c>
      <c r="U244" s="337"/>
      <c r="V244" s="337"/>
      <c r="W244" s="338"/>
      <c r="X244" s="1"/>
      <c r="Y244" s="16"/>
      <c r="Z244" s="15"/>
      <c r="AA244" s="39"/>
      <c r="AB244" s="40"/>
      <c r="AC244" s="13"/>
      <c r="AD244" s="15"/>
      <c r="AE244" s="15"/>
      <c r="AF244" s="14"/>
      <c r="AG244" s="70"/>
      <c r="AH244" s="69" t="s">
        <v>150</v>
      </c>
      <c r="AI244" s="51" t="s">
        <v>317</v>
      </c>
      <c r="AJ244" s="373"/>
      <c r="AK244" s="374"/>
      <c r="AL244" s="374"/>
      <c r="AM244" s="375"/>
      <c r="AN244" s="31">
        <v>10</v>
      </c>
      <c r="AO244" s="7" t="str">
        <f>IF(AN244="","","-")</f>
        <v>-</v>
      </c>
      <c r="AP244" s="30">
        <v>15</v>
      </c>
      <c r="AQ244" s="294" t="str">
        <f>IF(AN244&lt;&gt;"",IF(AN244&gt;AP244,IF(AN245&gt;AP245,"○",IF(AN246&gt;AP246,"○","×")),IF(AN245&gt;AP245,IF(AN246&gt;AP246,"○","×"),"×")),"")</f>
        <v>×</v>
      </c>
      <c r="AR244" s="31">
        <v>9</v>
      </c>
      <c r="AS244" s="33" t="str">
        <f t="shared" ref="AS244:AS249" si="75">IF(AR244="","","-")</f>
        <v>-</v>
      </c>
      <c r="AT244" s="35">
        <v>15</v>
      </c>
      <c r="AU244" s="294" t="str">
        <f>IF(AR244&lt;&gt;"",IF(AR244&gt;AT244,IF(AR245&gt;AT245,"○",IF(AR246&gt;AT246,"○","×")),IF(AR245&gt;AT245,IF(AR246&gt;AT246,"○","×"),"×")),"")</f>
        <v>×</v>
      </c>
      <c r="AV244" s="34">
        <v>15</v>
      </c>
      <c r="AW244" s="33" t="str">
        <f t="shared" ref="AW244:AW252" si="76">IF(AV244="","","-")</f>
        <v>-</v>
      </c>
      <c r="AX244" s="30">
        <v>5</v>
      </c>
      <c r="AY244" s="299" t="str">
        <f>IF(AV244&lt;&gt;"",IF(AV244&gt;AX244,IF(AV245&gt;AX245,"○",IF(AV246&gt;AX246,"○","×")),IF(AV245&gt;AX245,IF(AV246&gt;AX246,"○","×"),"×")),"")</f>
        <v>○</v>
      </c>
      <c r="AZ244" s="336" t="s">
        <v>380</v>
      </c>
      <c r="BA244" s="337"/>
      <c r="BB244" s="337"/>
      <c r="BC244" s="338"/>
      <c r="BD244" s="1"/>
      <c r="BE244" s="16"/>
      <c r="BF244" s="15"/>
      <c r="BG244" s="39"/>
      <c r="BH244" s="40"/>
      <c r="BI244" s="13"/>
      <c r="BJ244" s="15"/>
      <c r="BK244" s="15"/>
      <c r="BL244" s="14"/>
    </row>
    <row r="245" spans="2:64" ht="12" customHeight="1" x14ac:dyDescent="0.15">
      <c r="B245" s="69" t="s">
        <v>79</v>
      </c>
      <c r="C245" s="51" t="s">
        <v>63</v>
      </c>
      <c r="D245" s="376"/>
      <c r="E245" s="311"/>
      <c r="F245" s="311"/>
      <c r="G245" s="312"/>
      <c r="H245" s="31">
        <v>8</v>
      </c>
      <c r="I245" s="7" t="str">
        <f>IF(H245="","","-")</f>
        <v>-</v>
      </c>
      <c r="J245" s="32">
        <v>15</v>
      </c>
      <c r="K245" s="295"/>
      <c r="L245" s="31">
        <v>7</v>
      </c>
      <c r="M245" s="7" t="str">
        <f t="shared" si="73"/>
        <v>-</v>
      </c>
      <c r="N245" s="30">
        <v>15</v>
      </c>
      <c r="O245" s="295"/>
      <c r="P245" s="31">
        <v>15</v>
      </c>
      <c r="Q245" s="7" t="str">
        <f t="shared" si="74"/>
        <v>-</v>
      </c>
      <c r="R245" s="30">
        <v>0</v>
      </c>
      <c r="S245" s="300"/>
      <c r="T245" s="319"/>
      <c r="U245" s="320"/>
      <c r="V245" s="320"/>
      <c r="W245" s="321"/>
      <c r="X245" s="1"/>
      <c r="Y245" s="16">
        <f>COUNTIF(D244:S246,"○")</f>
        <v>3</v>
      </c>
      <c r="Z245" s="15">
        <f>COUNTIF(D244:S246,"×")</f>
        <v>0</v>
      </c>
      <c r="AA245" s="12">
        <f>(IF((D244&gt;F244),1,0))+(IF((D245&gt;F245),1,0))+(IF((D246&gt;F246),1,0))+(IF((H244&gt;J244),1,0))+(IF((H245&gt;J245),1,0))+(IF((H246&gt;J246),1,0))+(IF((L244&gt;N244),1,0))+(IF((L245&gt;N245),1,0))+(IF((L246&gt;N246),1,0))+(IF((P244&gt;R244),1,0))+(IF((P245&gt;R245),1,0))+(IF((P246&gt;R246),1,0))</f>
        <v>6</v>
      </c>
      <c r="AB245" s="5">
        <f>(IF((D244&lt;F244),1,0))+(IF((D245&lt;F245),1,0))+(IF((D246&lt;F246),1,0))+(IF((H244&lt;J244),1,0))+(IF((H245&lt;J245),1,0))+(IF((H246&lt;J246),1,0))+(IF((L244&lt;N244),1,0))+(IF((L245&lt;N245),1,0))+(IF((L246&lt;N246),1,0))+(IF((P244&lt;R244),1,0))+(IF((P245&lt;R245),1,0))+(IF((P246&lt;R246),1,0))</f>
        <v>2</v>
      </c>
      <c r="AC245" s="11">
        <f>AA245-AB245</f>
        <v>4</v>
      </c>
      <c r="AD245" s="15">
        <f>SUM(D244:D246,H244:H246,L244:L246,P244:P246)</f>
        <v>105</v>
      </c>
      <c r="AE245" s="15">
        <f>SUM(F244:F246,J244:J246,N244:N246,R244:R246)</f>
        <v>68</v>
      </c>
      <c r="AF245" s="14">
        <f>AD245-AE245</f>
        <v>37</v>
      </c>
      <c r="AG245" s="70"/>
      <c r="AH245" s="69" t="s">
        <v>152</v>
      </c>
      <c r="AI245" s="51" t="s">
        <v>317</v>
      </c>
      <c r="AJ245" s="376"/>
      <c r="AK245" s="311"/>
      <c r="AL245" s="311"/>
      <c r="AM245" s="312"/>
      <c r="AN245" s="31">
        <v>7</v>
      </c>
      <c r="AO245" s="7" t="str">
        <f>IF(AN245="","","-")</f>
        <v>-</v>
      </c>
      <c r="AP245" s="32">
        <v>15</v>
      </c>
      <c r="AQ245" s="295"/>
      <c r="AR245" s="31">
        <v>13</v>
      </c>
      <c r="AS245" s="7" t="str">
        <f t="shared" si="75"/>
        <v>-</v>
      </c>
      <c r="AT245" s="30">
        <v>15</v>
      </c>
      <c r="AU245" s="295"/>
      <c r="AV245" s="31">
        <v>15</v>
      </c>
      <c r="AW245" s="7" t="str">
        <f t="shared" si="76"/>
        <v>-</v>
      </c>
      <c r="AX245" s="30">
        <v>11</v>
      </c>
      <c r="AY245" s="300"/>
      <c r="AZ245" s="319"/>
      <c r="BA245" s="320"/>
      <c r="BB245" s="320"/>
      <c r="BC245" s="321"/>
      <c r="BD245" s="1"/>
      <c r="BE245" s="16">
        <f>COUNTIF(AJ244:AY246,"○")</f>
        <v>1</v>
      </c>
      <c r="BF245" s="15">
        <f>COUNTIF(AJ244:AY246,"×")</f>
        <v>2</v>
      </c>
      <c r="BG245" s="12">
        <f>(IF((AJ244&gt;AL244),1,0))+(IF((AJ245&gt;AL245),1,0))+(IF((AJ246&gt;AL246),1,0))+(IF((AN244&gt;AP244),1,0))+(IF((AN245&gt;AP245),1,0))+(IF((AN246&gt;AP246),1,0))+(IF((AR244&gt;AT244),1,0))+(IF((AR245&gt;AT245),1,0))+(IF((AR246&gt;AT246),1,0))+(IF((AV244&gt;AX244),1,0))+(IF((AV245&gt;AX245),1,0))+(IF((AV246&gt;AX246),1,0))</f>
        <v>2</v>
      </c>
      <c r="BH245" s="5">
        <f>(IF((AJ244&lt;AL244),1,0))+(IF((AJ245&lt;AL245),1,0))+(IF((AJ246&lt;AL246),1,0))+(IF((AN244&lt;AP244),1,0))+(IF((AN245&lt;AP245),1,0))+(IF((AN246&lt;AP246),1,0))+(IF((AR244&lt;AT244),1,0))+(IF((AR245&lt;AT245),1,0))+(IF((AR246&lt;AT246),1,0))+(IF((AV244&lt;AX244),1,0))+(IF((AV245&lt;AX245),1,0))+(IF((AV246&lt;AX246),1,0))</f>
        <v>4</v>
      </c>
      <c r="BI245" s="11">
        <f>BG245-BH245</f>
        <v>-2</v>
      </c>
      <c r="BJ245" s="15">
        <f>SUM(AJ244:AJ246,AN244:AN246,AR244:AR246,AV244:AV246)</f>
        <v>69</v>
      </c>
      <c r="BK245" s="15">
        <f>SUM(AL244:AL246,AP244:AP246,AT244:AT246,AX244:AX246)</f>
        <v>76</v>
      </c>
      <c r="BL245" s="14">
        <f>BJ245-BK245</f>
        <v>-7</v>
      </c>
    </row>
    <row r="246" spans="2:64" ht="12" customHeight="1" x14ac:dyDescent="0.15">
      <c r="B246" s="54"/>
      <c r="C246" s="73" t="s">
        <v>54</v>
      </c>
      <c r="D246" s="377"/>
      <c r="E246" s="314"/>
      <c r="F246" s="314"/>
      <c r="G246" s="315"/>
      <c r="H246" s="25">
        <v>15</v>
      </c>
      <c r="I246" s="7" t="str">
        <f>IF(H246="","","-")</f>
        <v>-</v>
      </c>
      <c r="J246" s="24">
        <v>10</v>
      </c>
      <c r="K246" s="296"/>
      <c r="L246" s="25">
        <v>15</v>
      </c>
      <c r="M246" s="28" t="str">
        <f t="shared" si="73"/>
        <v>-</v>
      </c>
      <c r="N246" s="24">
        <v>8</v>
      </c>
      <c r="O246" s="295"/>
      <c r="P246" s="25"/>
      <c r="Q246" s="28" t="str">
        <f t="shared" si="74"/>
        <v/>
      </c>
      <c r="R246" s="24"/>
      <c r="S246" s="300"/>
      <c r="T246" s="87">
        <f>Y245</f>
        <v>3</v>
      </c>
      <c r="U246" s="2" t="s">
        <v>2</v>
      </c>
      <c r="V246" s="88">
        <f>Z245</f>
        <v>0</v>
      </c>
      <c r="W246" s="6" t="s">
        <v>1</v>
      </c>
      <c r="X246" s="1"/>
      <c r="Y246" s="16"/>
      <c r="Z246" s="15"/>
      <c r="AA246" s="16"/>
      <c r="AB246" s="15"/>
      <c r="AC246" s="14"/>
      <c r="AD246" s="15"/>
      <c r="AE246" s="15"/>
      <c r="AF246" s="14"/>
      <c r="AG246" s="74"/>
      <c r="AH246" s="54"/>
      <c r="AI246" s="73" t="s">
        <v>50</v>
      </c>
      <c r="AJ246" s="377"/>
      <c r="AK246" s="314"/>
      <c r="AL246" s="314"/>
      <c r="AM246" s="315"/>
      <c r="AN246" s="25"/>
      <c r="AO246" s="7" t="str">
        <f>IF(AN246="","","-")</f>
        <v/>
      </c>
      <c r="AP246" s="24"/>
      <c r="AQ246" s="296"/>
      <c r="AR246" s="25"/>
      <c r="AS246" s="28" t="str">
        <f t="shared" si="75"/>
        <v/>
      </c>
      <c r="AT246" s="24"/>
      <c r="AU246" s="295"/>
      <c r="AV246" s="25"/>
      <c r="AW246" s="28" t="str">
        <f t="shared" si="76"/>
        <v/>
      </c>
      <c r="AX246" s="24"/>
      <c r="AY246" s="300"/>
      <c r="AZ246" s="87">
        <f>BE245</f>
        <v>1</v>
      </c>
      <c r="BA246" s="2" t="s">
        <v>2</v>
      </c>
      <c r="BB246" s="88">
        <f>BF245</f>
        <v>2</v>
      </c>
      <c r="BC246" s="6" t="s">
        <v>1</v>
      </c>
      <c r="BD246" s="1"/>
      <c r="BE246" s="16"/>
      <c r="BF246" s="15"/>
      <c r="BG246" s="16"/>
      <c r="BH246" s="15"/>
      <c r="BI246" s="14"/>
      <c r="BJ246" s="15"/>
      <c r="BK246" s="15"/>
      <c r="BL246" s="14"/>
    </row>
    <row r="247" spans="2:64" ht="12" customHeight="1" x14ac:dyDescent="0.15">
      <c r="B247" s="69" t="s">
        <v>105</v>
      </c>
      <c r="C247" s="49" t="s">
        <v>42</v>
      </c>
      <c r="D247" s="21">
        <f>IF(J244="","",J244)</f>
        <v>8</v>
      </c>
      <c r="E247" s="7" t="str">
        <f t="shared" ref="E247:E255" si="77">IF(D247="","","-")</f>
        <v>-</v>
      </c>
      <c r="F247" s="42">
        <f>IF(H244="","",H244)</f>
        <v>15</v>
      </c>
      <c r="G247" s="304" t="str">
        <f>IF(K244="","",IF(K244="○","×",IF(K244="×","○")))</f>
        <v>×</v>
      </c>
      <c r="H247" s="307"/>
      <c r="I247" s="308"/>
      <c r="J247" s="308"/>
      <c r="K247" s="309"/>
      <c r="L247" s="31">
        <v>4</v>
      </c>
      <c r="M247" s="7" t="str">
        <f t="shared" si="73"/>
        <v>-</v>
      </c>
      <c r="N247" s="30">
        <v>15</v>
      </c>
      <c r="O247" s="301" t="str">
        <f>IF(L247&lt;&gt;"",IF(L247&gt;N247,IF(L248&gt;N248,"○",IF(L249&gt;N249,"○","×")),IF(L248&gt;N248,IF(L249&gt;N249,"○","×"),"×")),"")</f>
        <v>×</v>
      </c>
      <c r="P247" s="31">
        <v>9</v>
      </c>
      <c r="Q247" s="7" t="str">
        <f t="shared" si="74"/>
        <v>-</v>
      </c>
      <c r="R247" s="30">
        <v>15</v>
      </c>
      <c r="S247" s="302" t="str">
        <f>IF(P247&lt;&gt;"",IF(P247&gt;R247,IF(P248&gt;R248,"○",IF(P249&gt;R249,"○","×")),IF(P248&gt;R248,IF(P249&gt;R249,"○","×"),"×")),"")</f>
        <v>×</v>
      </c>
      <c r="T247" s="316" t="s">
        <v>378</v>
      </c>
      <c r="U247" s="317"/>
      <c r="V247" s="317"/>
      <c r="W247" s="318"/>
      <c r="X247" s="1"/>
      <c r="Y247" s="39"/>
      <c r="Z247" s="40"/>
      <c r="AA247" s="39"/>
      <c r="AB247" s="40"/>
      <c r="AC247" s="13"/>
      <c r="AD247" s="40"/>
      <c r="AE247" s="40"/>
      <c r="AF247" s="13"/>
      <c r="AG247" s="70"/>
      <c r="AH247" s="48" t="s">
        <v>136</v>
      </c>
      <c r="AI247" s="76" t="s">
        <v>315</v>
      </c>
      <c r="AJ247" s="21">
        <f>IF(AP244="","",AP244)</f>
        <v>15</v>
      </c>
      <c r="AK247" s="7" t="str">
        <f t="shared" ref="AK247:AK255" si="78">IF(AJ247="","","-")</f>
        <v>-</v>
      </c>
      <c r="AL247" s="42">
        <f>IF(AN244="","",AN244)</f>
        <v>10</v>
      </c>
      <c r="AM247" s="304" t="str">
        <f>IF(AQ244="","",IF(AQ244="○","×",IF(AQ244="×","○")))</f>
        <v>○</v>
      </c>
      <c r="AN247" s="307"/>
      <c r="AO247" s="308"/>
      <c r="AP247" s="308"/>
      <c r="AQ247" s="309"/>
      <c r="AR247" s="31">
        <v>15</v>
      </c>
      <c r="AS247" s="7" t="str">
        <f t="shared" si="75"/>
        <v>-</v>
      </c>
      <c r="AT247" s="30">
        <v>6</v>
      </c>
      <c r="AU247" s="301" t="str">
        <f>IF(AR247&lt;&gt;"",IF(AR247&gt;AT247,IF(AR248&gt;AT248,"○",IF(AR249&gt;AT249,"○","×")),IF(AR248&gt;AT248,IF(AR249&gt;AT249,"○","×"),"×")),"")</f>
        <v>○</v>
      </c>
      <c r="AV247" s="31">
        <v>15</v>
      </c>
      <c r="AW247" s="7" t="str">
        <f t="shared" si="76"/>
        <v>-</v>
      </c>
      <c r="AX247" s="30">
        <v>4</v>
      </c>
      <c r="AY247" s="302" t="str">
        <f>IF(AV247&lt;&gt;"",IF(AV247&gt;AX247,IF(AV248&gt;AX248,"○",IF(AV249&gt;AX249,"○","×")),IF(AV248&gt;AX248,IF(AV249&gt;AX249,"○","×"),"×")),"")</f>
        <v>○</v>
      </c>
      <c r="AZ247" s="316" t="s">
        <v>382</v>
      </c>
      <c r="BA247" s="317"/>
      <c r="BB247" s="317"/>
      <c r="BC247" s="318"/>
      <c r="BD247" s="1"/>
      <c r="BE247" s="39"/>
      <c r="BF247" s="40"/>
      <c r="BG247" s="39"/>
      <c r="BH247" s="40"/>
      <c r="BI247" s="13"/>
      <c r="BJ247" s="40"/>
      <c r="BK247" s="40"/>
      <c r="BL247" s="13"/>
    </row>
    <row r="248" spans="2:64" ht="12" customHeight="1" x14ac:dyDescent="0.15">
      <c r="B248" s="69" t="s">
        <v>107</v>
      </c>
      <c r="C248" s="51" t="s">
        <v>42</v>
      </c>
      <c r="D248" s="21">
        <f>IF(J245="","",J245)</f>
        <v>15</v>
      </c>
      <c r="E248" s="7" t="str">
        <f t="shared" si="77"/>
        <v>-</v>
      </c>
      <c r="F248" s="42">
        <f>IF(H245="","",H245)</f>
        <v>8</v>
      </c>
      <c r="G248" s="305" t="str">
        <f>IF(I245="","",I245)</f>
        <v>-</v>
      </c>
      <c r="H248" s="310"/>
      <c r="I248" s="311"/>
      <c r="J248" s="311"/>
      <c r="K248" s="312"/>
      <c r="L248" s="31">
        <v>4</v>
      </c>
      <c r="M248" s="7" t="str">
        <f t="shared" si="73"/>
        <v>-</v>
      </c>
      <c r="N248" s="30">
        <v>15</v>
      </c>
      <c r="O248" s="295"/>
      <c r="P248" s="31">
        <v>15</v>
      </c>
      <c r="Q248" s="7" t="str">
        <f t="shared" si="74"/>
        <v>-</v>
      </c>
      <c r="R248" s="30">
        <v>6</v>
      </c>
      <c r="S248" s="300"/>
      <c r="T248" s="319"/>
      <c r="U248" s="320"/>
      <c r="V248" s="320"/>
      <c r="W248" s="321"/>
      <c r="X248" s="1"/>
      <c r="Y248" s="16">
        <f>COUNTIF(D247:S249,"○")</f>
        <v>0</v>
      </c>
      <c r="Z248" s="15">
        <f>COUNTIF(D247:S249,"×")</f>
        <v>3</v>
      </c>
      <c r="AA248" s="12">
        <f>(IF((D247&gt;F247),1,0))+(IF((D248&gt;F248),1,0))+(IF((D249&gt;F249),1,0))+(IF((H247&gt;J247),1,0))+(IF((H248&gt;J248),1,0))+(IF((H249&gt;J249),1,0))+(IF((L247&gt;N247),1,0))+(IF((L248&gt;N248),1,0))+(IF((L249&gt;N249),1,0))+(IF((P247&gt;R247),1,0))+(IF((P248&gt;R248),1,0))+(IF((P249&gt;R249),1,0))</f>
        <v>2</v>
      </c>
      <c r="AB248" s="5">
        <f>(IF((D247&lt;F247),1,0))+(IF((D248&lt;F248),1,0))+(IF((D249&lt;F249),1,0))+(IF((H247&lt;J247),1,0))+(IF((H248&lt;J248),1,0))+(IF((H249&lt;J249),1,0))+(IF((L247&lt;N247),1,0))+(IF((L248&lt;N248),1,0))+(IF((L249&lt;N249),1,0))+(IF((P247&lt;R247),1,0))+(IF((P248&lt;R248),1,0))+(IF((P249&lt;R249),1,0))</f>
        <v>6</v>
      </c>
      <c r="AC248" s="11">
        <f>AA248-AB248</f>
        <v>-4</v>
      </c>
      <c r="AD248" s="15">
        <f>SUM(D247:D249,H247:H249,L247:L249,P247:P249)</f>
        <v>76</v>
      </c>
      <c r="AE248" s="15">
        <f>SUM(F247:F249,J247:J249,N247:N249,R247:R249)</f>
        <v>104</v>
      </c>
      <c r="AF248" s="14">
        <f>AD248-AE248</f>
        <v>-28</v>
      </c>
      <c r="AG248" s="70"/>
      <c r="AH248" s="69" t="s">
        <v>138</v>
      </c>
      <c r="AI248" s="51" t="s">
        <v>315</v>
      </c>
      <c r="AJ248" s="21">
        <f>IF(AP245="","",AP245)</f>
        <v>15</v>
      </c>
      <c r="AK248" s="7" t="str">
        <f t="shared" si="78"/>
        <v>-</v>
      </c>
      <c r="AL248" s="42">
        <f>IF(AN245="","",AN245)</f>
        <v>7</v>
      </c>
      <c r="AM248" s="305" t="str">
        <f>IF(AO245="","",AO245)</f>
        <v>-</v>
      </c>
      <c r="AN248" s="310"/>
      <c r="AO248" s="311"/>
      <c r="AP248" s="311"/>
      <c r="AQ248" s="312"/>
      <c r="AR248" s="31">
        <v>16</v>
      </c>
      <c r="AS248" s="7" t="str">
        <f t="shared" si="75"/>
        <v>-</v>
      </c>
      <c r="AT248" s="30">
        <v>18</v>
      </c>
      <c r="AU248" s="295"/>
      <c r="AV248" s="31">
        <v>15</v>
      </c>
      <c r="AW248" s="7" t="str">
        <f t="shared" si="76"/>
        <v>-</v>
      </c>
      <c r="AX248" s="30">
        <v>10</v>
      </c>
      <c r="AY248" s="300"/>
      <c r="AZ248" s="319"/>
      <c r="BA248" s="320"/>
      <c r="BB248" s="320"/>
      <c r="BC248" s="321"/>
      <c r="BD248" s="1"/>
      <c r="BE248" s="16">
        <f>COUNTIF(AJ247:AY249,"○")</f>
        <v>3</v>
      </c>
      <c r="BF248" s="15">
        <f>COUNTIF(AJ247:AY249,"×")</f>
        <v>0</v>
      </c>
      <c r="BG248" s="12">
        <f>(IF((AJ247&gt;AL247),1,0))+(IF((AJ248&gt;AL248),1,0))+(IF((AJ249&gt;AL249),1,0))+(IF((AN247&gt;AP247),1,0))+(IF((AN248&gt;AP248),1,0))+(IF((AN249&gt;AP249),1,0))+(IF((AR247&gt;AT247),1,0))+(IF((AR248&gt;AT248),1,0))+(IF((AR249&gt;AT249),1,0))+(IF((AV247&gt;AX247),1,0))+(IF((AV248&gt;AX248),1,0))+(IF((AV249&gt;AX249),1,0))</f>
        <v>6</v>
      </c>
      <c r="BH248" s="5">
        <f>(IF((AJ247&lt;AL247),1,0))+(IF((AJ248&lt;AL248),1,0))+(IF((AJ249&lt;AL249),1,0))+(IF((AN247&lt;AP247),1,0))+(IF((AN248&lt;AP248),1,0))+(IF((AN249&lt;AP249),1,0))+(IF((AR247&lt;AT247),1,0))+(IF((AR248&lt;AT248),1,0))+(IF((AR249&lt;AT249),1,0))+(IF((AV247&lt;AX247),1,0))+(IF((AV248&lt;AX248),1,0))+(IF((AV249&lt;AX249),1,0))</f>
        <v>1</v>
      </c>
      <c r="BI248" s="11">
        <f>BG248-BH248</f>
        <v>5</v>
      </c>
      <c r="BJ248" s="15">
        <f>SUM(AJ247:AJ249,AN247:AN249,AR247:AR249,AV247:AV249)</f>
        <v>106</v>
      </c>
      <c r="BK248" s="15">
        <f>SUM(AL247:AL249,AP247:AP249,AT247:AT249,AX247:AX249)</f>
        <v>67</v>
      </c>
      <c r="BL248" s="14">
        <f>BJ248-BK248</f>
        <v>39</v>
      </c>
    </row>
    <row r="249" spans="2:64" ht="12" customHeight="1" x14ac:dyDescent="0.15">
      <c r="B249" s="54"/>
      <c r="C249" s="55" t="s">
        <v>52</v>
      </c>
      <c r="D249" s="29">
        <f>IF(J246="","",J246)</f>
        <v>10</v>
      </c>
      <c r="E249" s="7" t="str">
        <f t="shared" si="77"/>
        <v>-</v>
      </c>
      <c r="F249" s="26">
        <f>IF(H246="","",H246)</f>
        <v>15</v>
      </c>
      <c r="G249" s="306" t="str">
        <f>IF(I246="","",I246)</f>
        <v>-</v>
      </c>
      <c r="H249" s="313"/>
      <c r="I249" s="314"/>
      <c r="J249" s="314"/>
      <c r="K249" s="315"/>
      <c r="L249" s="25"/>
      <c r="M249" s="7" t="str">
        <f t="shared" si="73"/>
        <v/>
      </c>
      <c r="N249" s="24"/>
      <c r="O249" s="296"/>
      <c r="P249" s="25">
        <v>11</v>
      </c>
      <c r="Q249" s="28" t="str">
        <f t="shared" si="74"/>
        <v>-</v>
      </c>
      <c r="R249" s="24">
        <v>15</v>
      </c>
      <c r="S249" s="303"/>
      <c r="T249" s="87">
        <f>Y248</f>
        <v>0</v>
      </c>
      <c r="U249" s="2" t="s">
        <v>2</v>
      </c>
      <c r="V249" s="88">
        <f>Z248</f>
        <v>3</v>
      </c>
      <c r="W249" s="6" t="s">
        <v>1</v>
      </c>
      <c r="X249" s="1"/>
      <c r="Y249" s="10"/>
      <c r="Z249" s="9"/>
      <c r="AA249" s="10"/>
      <c r="AB249" s="9"/>
      <c r="AC249" s="8"/>
      <c r="AD249" s="9"/>
      <c r="AE249" s="9"/>
      <c r="AF249" s="8"/>
      <c r="AG249" s="74"/>
      <c r="AH249" s="54"/>
      <c r="AI249" s="55" t="s">
        <v>302</v>
      </c>
      <c r="AJ249" s="29" t="str">
        <f>IF(AP246="","",AP246)</f>
        <v/>
      </c>
      <c r="AK249" s="7" t="str">
        <f t="shared" si="78"/>
        <v/>
      </c>
      <c r="AL249" s="26" t="str">
        <f>IF(AN246="","",AN246)</f>
        <v/>
      </c>
      <c r="AM249" s="306" t="str">
        <f>IF(AO246="","",AO246)</f>
        <v/>
      </c>
      <c r="AN249" s="313"/>
      <c r="AO249" s="314"/>
      <c r="AP249" s="314"/>
      <c r="AQ249" s="315"/>
      <c r="AR249" s="25">
        <v>15</v>
      </c>
      <c r="AS249" s="7" t="str">
        <f t="shared" si="75"/>
        <v>-</v>
      </c>
      <c r="AT249" s="24">
        <v>12</v>
      </c>
      <c r="AU249" s="296"/>
      <c r="AV249" s="25"/>
      <c r="AW249" s="28" t="str">
        <f t="shared" si="76"/>
        <v/>
      </c>
      <c r="AX249" s="24"/>
      <c r="AY249" s="303"/>
      <c r="AZ249" s="87">
        <f>BE248</f>
        <v>3</v>
      </c>
      <c r="BA249" s="2" t="s">
        <v>2</v>
      </c>
      <c r="BB249" s="88">
        <f>BF248</f>
        <v>0</v>
      </c>
      <c r="BC249" s="6" t="s">
        <v>1</v>
      </c>
      <c r="BD249" s="1"/>
      <c r="BE249" s="10"/>
      <c r="BF249" s="9"/>
      <c r="BG249" s="10"/>
      <c r="BH249" s="9"/>
      <c r="BI249" s="8"/>
      <c r="BJ249" s="9"/>
      <c r="BK249" s="9"/>
      <c r="BL249" s="8"/>
    </row>
    <row r="250" spans="2:64" ht="12" customHeight="1" x14ac:dyDescent="0.15">
      <c r="B250" s="50" t="s">
        <v>251</v>
      </c>
      <c r="C250" s="51" t="s">
        <v>335</v>
      </c>
      <c r="D250" s="21">
        <f>IF(N244="","",N244)</f>
        <v>12</v>
      </c>
      <c r="E250" s="23" t="str">
        <f t="shared" si="77"/>
        <v>-</v>
      </c>
      <c r="F250" s="42">
        <f>IF(L244="","",L244)</f>
        <v>15</v>
      </c>
      <c r="G250" s="304" t="str">
        <f>IF(O244="","",IF(O244="○","×",IF(O244="×","○")))</f>
        <v>×</v>
      </c>
      <c r="H250" s="20">
        <f>IF(N247="","",N247)</f>
        <v>15</v>
      </c>
      <c r="I250" s="7" t="str">
        <f t="shared" ref="I250:I255" si="79">IF(H250="","","-")</f>
        <v>-</v>
      </c>
      <c r="J250" s="42">
        <f>IF(L247="","",L247)</f>
        <v>4</v>
      </c>
      <c r="K250" s="304" t="str">
        <f>IF(O247="","",IF(O247="○","×",IF(O247="×","○")))</f>
        <v>○</v>
      </c>
      <c r="L250" s="307"/>
      <c r="M250" s="308"/>
      <c r="N250" s="308"/>
      <c r="O250" s="309"/>
      <c r="P250" s="31">
        <v>15</v>
      </c>
      <c r="Q250" s="7" t="str">
        <f t="shared" si="74"/>
        <v>-</v>
      </c>
      <c r="R250" s="30">
        <v>5</v>
      </c>
      <c r="S250" s="300" t="str">
        <f>IF(P250&lt;&gt;"",IF(P250&gt;R250,IF(P251&gt;R251,"○",IF(P252&gt;R252,"○","×")),IF(P251&gt;R251,IF(P252&gt;R252,"○","×"),"×")),"")</f>
        <v>○</v>
      </c>
      <c r="T250" s="316" t="s">
        <v>381</v>
      </c>
      <c r="U250" s="317"/>
      <c r="V250" s="317"/>
      <c r="W250" s="318"/>
      <c r="X250" s="1"/>
      <c r="Y250" s="16"/>
      <c r="Z250" s="15"/>
      <c r="AA250" s="16"/>
      <c r="AB250" s="15"/>
      <c r="AC250" s="14"/>
      <c r="AD250" s="15"/>
      <c r="AE250" s="15"/>
      <c r="AF250" s="14"/>
      <c r="AG250" s="70"/>
      <c r="AH250" s="50" t="s">
        <v>163</v>
      </c>
      <c r="AI250" s="51" t="s">
        <v>320</v>
      </c>
      <c r="AJ250" s="21">
        <f>IF(AT244="","",AT244)</f>
        <v>15</v>
      </c>
      <c r="AK250" s="23" t="str">
        <f t="shared" si="78"/>
        <v>-</v>
      </c>
      <c r="AL250" s="42">
        <f>IF(AR244="","",AR244)</f>
        <v>9</v>
      </c>
      <c r="AM250" s="304" t="str">
        <f>IF(AU244="","",IF(AU244="○","×",IF(AU244="×","○")))</f>
        <v>○</v>
      </c>
      <c r="AN250" s="20">
        <f>IF(AT247="","",AT247)</f>
        <v>6</v>
      </c>
      <c r="AO250" s="7" t="str">
        <f t="shared" ref="AO250:AO255" si="80">IF(AN250="","","-")</f>
        <v>-</v>
      </c>
      <c r="AP250" s="42">
        <f>IF(AR247="","",AR247)</f>
        <v>15</v>
      </c>
      <c r="AQ250" s="304" t="str">
        <f>IF(AU247="","",IF(AU247="○","×",IF(AU247="×","○")))</f>
        <v>×</v>
      </c>
      <c r="AR250" s="307"/>
      <c r="AS250" s="308"/>
      <c r="AT250" s="308"/>
      <c r="AU250" s="309"/>
      <c r="AV250" s="31">
        <v>15</v>
      </c>
      <c r="AW250" s="7" t="str">
        <f t="shared" si="76"/>
        <v>-</v>
      </c>
      <c r="AX250" s="30">
        <v>10</v>
      </c>
      <c r="AY250" s="300" t="str">
        <f>IF(AV250&lt;&gt;"",IF(AV250&gt;AX250,IF(AV251&gt;AX251,"○",IF(AV252&gt;AX252,"○","×")),IF(AV251&gt;AX251,IF(AV252&gt;AX252,"○","×"),"×")),"")</f>
        <v>○</v>
      </c>
      <c r="AZ250" s="316" t="s">
        <v>381</v>
      </c>
      <c r="BA250" s="317"/>
      <c r="BB250" s="317"/>
      <c r="BC250" s="318"/>
      <c r="BD250" s="1"/>
      <c r="BE250" s="16"/>
      <c r="BF250" s="15"/>
      <c r="BG250" s="16"/>
      <c r="BH250" s="15"/>
      <c r="BI250" s="14"/>
      <c r="BJ250" s="15"/>
      <c r="BK250" s="15"/>
      <c r="BL250" s="14"/>
    </row>
    <row r="251" spans="2:64" ht="12" customHeight="1" x14ac:dyDescent="0.15">
      <c r="B251" s="50" t="s">
        <v>253</v>
      </c>
      <c r="C251" s="51" t="s">
        <v>335</v>
      </c>
      <c r="D251" s="21">
        <f>IF(N245="","",N245)</f>
        <v>15</v>
      </c>
      <c r="E251" s="7" t="str">
        <f t="shared" si="77"/>
        <v>-</v>
      </c>
      <c r="F251" s="42">
        <f>IF(L245="","",L245)</f>
        <v>7</v>
      </c>
      <c r="G251" s="305" t="str">
        <f>IF(I248="","",I248)</f>
        <v/>
      </c>
      <c r="H251" s="20">
        <f>IF(N248="","",N248)</f>
        <v>15</v>
      </c>
      <c r="I251" s="7" t="str">
        <f t="shared" si="79"/>
        <v>-</v>
      </c>
      <c r="J251" s="42">
        <f>IF(L248="","",L248)</f>
        <v>4</v>
      </c>
      <c r="K251" s="305" t="str">
        <f>IF(M248="","",M248)</f>
        <v>-</v>
      </c>
      <c r="L251" s="310"/>
      <c r="M251" s="311"/>
      <c r="N251" s="311"/>
      <c r="O251" s="312"/>
      <c r="P251" s="31">
        <v>16</v>
      </c>
      <c r="Q251" s="7" t="str">
        <f t="shared" si="74"/>
        <v>-</v>
      </c>
      <c r="R251" s="30">
        <v>14</v>
      </c>
      <c r="S251" s="300"/>
      <c r="T251" s="319"/>
      <c r="U251" s="320"/>
      <c r="V251" s="320"/>
      <c r="W251" s="321"/>
      <c r="X251" s="1"/>
      <c r="Y251" s="16">
        <f>COUNTIF(D250:S252,"○")</f>
        <v>2</v>
      </c>
      <c r="Z251" s="15">
        <f>COUNTIF(D250:S252,"×")</f>
        <v>1</v>
      </c>
      <c r="AA251" s="12">
        <f>(IF((D250&gt;F250),1,0))+(IF((D251&gt;F251),1,0))+(IF((D252&gt;F252),1,0))+(IF((H250&gt;J250),1,0))+(IF((H251&gt;J251),1,0))+(IF((H252&gt;J252),1,0))+(IF((L250&gt;N250),1,0))+(IF((L251&gt;N251),1,0))+(IF((L252&gt;N252),1,0))+(IF((P250&gt;R250),1,0))+(IF((P251&gt;R251),1,0))+(IF((P252&gt;R252),1,0))</f>
        <v>5</v>
      </c>
      <c r="AB251" s="5">
        <f>(IF((D250&lt;F250),1,0))+(IF((D251&lt;F251),1,0))+(IF((D252&lt;F252),1,0))+(IF((H250&lt;J250),1,0))+(IF((H251&lt;J251),1,0))+(IF((H252&lt;J252),1,0))+(IF((L250&lt;N250),1,0))+(IF((L251&lt;N251),1,0))+(IF((L252&lt;N252),1,0))+(IF((P250&lt;R250),1,0))+(IF((P251&lt;R251),1,0))+(IF((P252&lt;R252),1,0))</f>
        <v>2</v>
      </c>
      <c r="AC251" s="11">
        <f>AA251-AB251</f>
        <v>3</v>
      </c>
      <c r="AD251" s="15">
        <f>SUM(D250:D252,H250:H252,L250:L252,P250:P252)</f>
        <v>96</v>
      </c>
      <c r="AE251" s="15">
        <f>SUM(F250:F252,J250:J252,N250:N252,R250:R252)</f>
        <v>64</v>
      </c>
      <c r="AF251" s="14">
        <f>AD251-AE251</f>
        <v>32</v>
      </c>
      <c r="AG251" s="70"/>
      <c r="AH251" s="50" t="s">
        <v>165</v>
      </c>
      <c r="AI251" s="51" t="s">
        <v>320</v>
      </c>
      <c r="AJ251" s="21">
        <f>IF(AT245="","",AT245)</f>
        <v>15</v>
      </c>
      <c r="AK251" s="7" t="str">
        <f t="shared" si="78"/>
        <v>-</v>
      </c>
      <c r="AL251" s="42">
        <f>IF(AR245="","",AR245)</f>
        <v>13</v>
      </c>
      <c r="AM251" s="305" t="str">
        <f>IF(AO248="","",AO248)</f>
        <v/>
      </c>
      <c r="AN251" s="20">
        <f>IF(AT248="","",AT248)</f>
        <v>18</v>
      </c>
      <c r="AO251" s="7" t="str">
        <f t="shared" si="80"/>
        <v>-</v>
      </c>
      <c r="AP251" s="42">
        <f>IF(AR248="","",AR248)</f>
        <v>16</v>
      </c>
      <c r="AQ251" s="305" t="str">
        <f>IF(AS248="","",AS248)</f>
        <v>-</v>
      </c>
      <c r="AR251" s="310"/>
      <c r="AS251" s="311"/>
      <c r="AT251" s="311"/>
      <c r="AU251" s="312"/>
      <c r="AV251" s="31">
        <v>15</v>
      </c>
      <c r="AW251" s="7" t="str">
        <f t="shared" si="76"/>
        <v>-</v>
      </c>
      <c r="AX251" s="30">
        <v>9</v>
      </c>
      <c r="AY251" s="300"/>
      <c r="AZ251" s="319"/>
      <c r="BA251" s="320"/>
      <c r="BB251" s="320"/>
      <c r="BC251" s="321"/>
      <c r="BD251" s="1"/>
      <c r="BE251" s="16">
        <f>COUNTIF(AJ250:AY252,"○")</f>
        <v>2</v>
      </c>
      <c r="BF251" s="15">
        <f>COUNTIF(AJ250:AY252,"×")</f>
        <v>1</v>
      </c>
      <c r="BG251" s="12">
        <f>(IF((AJ250&gt;AL250),1,0))+(IF((AJ251&gt;AL251),1,0))+(IF((AJ252&gt;AL252),1,0))+(IF((AN250&gt;AP250),1,0))+(IF((AN251&gt;AP251),1,0))+(IF((AN252&gt;AP252),1,0))+(IF((AR250&gt;AT250),1,0))+(IF((AR251&gt;AT251),1,0))+(IF((AR252&gt;AT252),1,0))+(IF((AV250&gt;AX250),1,0))+(IF((AV251&gt;AX251),1,0))+(IF((AV252&gt;AX252),1,0))</f>
        <v>5</v>
      </c>
      <c r="BH251" s="5">
        <f>(IF((AJ250&lt;AL250),1,0))+(IF((AJ251&lt;AL251),1,0))+(IF((AJ252&lt;AL252),1,0))+(IF((AN250&lt;AP250),1,0))+(IF((AN251&lt;AP251),1,0))+(IF((AN252&lt;AP252),1,0))+(IF((AR250&lt;AT250),1,0))+(IF((AR251&lt;AT251),1,0))+(IF((AR252&lt;AT252),1,0))+(IF((AV250&lt;AX250),1,0))+(IF((AV251&lt;AX251),1,0))+(IF((AV252&lt;AX252),1,0))</f>
        <v>2</v>
      </c>
      <c r="BI251" s="11">
        <f>BG251-BH251</f>
        <v>3</v>
      </c>
      <c r="BJ251" s="15">
        <f>SUM(AJ250:AJ252,AN250:AN252,AR250:AR252,AV250:AV252)</f>
        <v>96</v>
      </c>
      <c r="BK251" s="15">
        <f>SUM(AL250:AL252,AP250:AP252,AT250:AT252,AX250:AX252)</f>
        <v>87</v>
      </c>
      <c r="BL251" s="14">
        <f>BJ251-BK251</f>
        <v>9</v>
      </c>
    </row>
    <row r="252" spans="2:64" ht="12" customHeight="1" x14ac:dyDescent="0.15">
      <c r="B252" s="54"/>
      <c r="C252" s="55" t="s">
        <v>306</v>
      </c>
      <c r="D252" s="29">
        <f>IF(N246="","",N246)</f>
        <v>8</v>
      </c>
      <c r="E252" s="28" t="str">
        <f t="shared" si="77"/>
        <v>-</v>
      </c>
      <c r="F252" s="26">
        <f>IF(L246="","",L246)</f>
        <v>15</v>
      </c>
      <c r="G252" s="306" t="str">
        <f>IF(I249="","",I249)</f>
        <v/>
      </c>
      <c r="H252" s="27" t="str">
        <f>IF(N249="","",N249)</f>
        <v/>
      </c>
      <c r="I252" s="7" t="str">
        <f t="shared" si="79"/>
        <v/>
      </c>
      <c r="J252" s="26" t="str">
        <f>IF(L249="","",L249)</f>
        <v/>
      </c>
      <c r="K252" s="306" t="str">
        <f>IF(M249="","",M249)</f>
        <v/>
      </c>
      <c r="L252" s="313"/>
      <c r="M252" s="314"/>
      <c r="N252" s="314"/>
      <c r="O252" s="315"/>
      <c r="P252" s="25"/>
      <c r="Q252" s="7" t="str">
        <f t="shared" si="74"/>
        <v/>
      </c>
      <c r="R252" s="24"/>
      <c r="S252" s="303"/>
      <c r="T252" s="87">
        <f>Y251</f>
        <v>2</v>
      </c>
      <c r="U252" s="2" t="s">
        <v>2</v>
      </c>
      <c r="V252" s="88">
        <f>Z251</f>
        <v>1</v>
      </c>
      <c r="W252" s="6" t="s">
        <v>1</v>
      </c>
      <c r="X252" s="1"/>
      <c r="Y252" s="16"/>
      <c r="Z252" s="15"/>
      <c r="AA252" s="16"/>
      <c r="AB252" s="15"/>
      <c r="AC252" s="14"/>
      <c r="AD252" s="15"/>
      <c r="AE252" s="15"/>
      <c r="AF252" s="14"/>
      <c r="AG252" s="74"/>
      <c r="AH252" s="54"/>
      <c r="AI252" s="73" t="s">
        <v>49</v>
      </c>
      <c r="AJ252" s="29" t="str">
        <f>IF(AT246="","",AT246)</f>
        <v/>
      </c>
      <c r="AK252" s="28" t="str">
        <f t="shared" si="78"/>
        <v/>
      </c>
      <c r="AL252" s="26" t="str">
        <f>IF(AR246="","",AR246)</f>
        <v/>
      </c>
      <c r="AM252" s="306" t="str">
        <f>IF(AO249="","",AO249)</f>
        <v/>
      </c>
      <c r="AN252" s="27">
        <f>IF(AT249="","",AT249)</f>
        <v>12</v>
      </c>
      <c r="AO252" s="7" t="str">
        <f t="shared" si="80"/>
        <v>-</v>
      </c>
      <c r="AP252" s="26">
        <f>IF(AR249="","",AR249)</f>
        <v>15</v>
      </c>
      <c r="AQ252" s="306" t="str">
        <f>IF(AS249="","",AS249)</f>
        <v>-</v>
      </c>
      <c r="AR252" s="313"/>
      <c r="AS252" s="314"/>
      <c r="AT252" s="314"/>
      <c r="AU252" s="315"/>
      <c r="AV252" s="25"/>
      <c r="AW252" s="7" t="str">
        <f t="shared" si="76"/>
        <v/>
      </c>
      <c r="AX252" s="24"/>
      <c r="AY252" s="303"/>
      <c r="AZ252" s="87">
        <f>BE251</f>
        <v>2</v>
      </c>
      <c r="BA252" s="2" t="s">
        <v>2</v>
      </c>
      <c r="BB252" s="88">
        <f>BF251</f>
        <v>1</v>
      </c>
      <c r="BC252" s="6" t="s">
        <v>1</v>
      </c>
      <c r="BD252" s="1"/>
      <c r="BE252" s="16"/>
      <c r="BF252" s="15"/>
      <c r="BG252" s="16"/>
      <c r="BH252" s="15"/>
      <c r="BI252" s="14"/>
      <c r="BJ252" s="15"/>
      <c r="BK252" s="15"/>
      <c r="BL252" s="14"/>
    </row>
    <row r="253" spans="2:64" ht="12" customHeight="1" x14ac:dyDescent="0.15">
      <c r="B253" s="69" t="s">
        <v>167</v>
      </c>
      <c r="C253" s="51" t="s">
        <v>321</v>
      </c>
      <c r="D253" s="21">
        <f>IF(R244="","",R244)</f>
        <v>0</v>
      </c>
      <c r="E253" s="7" t="str">
        <f t="shared" si="77"/>
        <v>-</v>
      </c>
      <c r="F253" s="42">
        <f>IF(P244="","",P244)</f>
        <v>15</v>
      </c>
      <c r="G253" s="304" t="str">
        <f>IF(S244="","",IF(S244="○","×",IF(S244="×","○")))</f>
        <v>×</v>
      </c>
      <c r="H253" s="20">
        <f>IF(R247="","",R247)</f>
        <v>15</v>
      </c>
      <c r="I253" s="23" t="str">
        <f t="shared" si="79"/>
        <v>-</v>
      </c>
      <c r="J253" s="42">
        <f>IF(P247="","",P247)</f>
        <v>9</v>
      </c>
      <c r="K253" s="304" t="str">
        <f>IF(S247="","",IF(S247="○","×",IF(S247="×","○")))</f>
        <v>○</v>
      </c>
      <c r="L253" s="22">
        <f>IF(R250="","",R250)</f>
        <v>5</v>
      </c>
      <c r="M253" s="7" t="str">
        <f>IF(L253="","","-")</f>
        <v>-</v>
      </c>
      <c r="N253" s="41">
        <f>IF(P250="","",P250)</f>
        <v>15</v>
      </c>
      <c r="O253" s="304" t="str">
        <f>IF(S250="","",IF(S250="○","×",IF(S250="×","○")))</f>
        <v>×</v>
      </c>
      <c r="P253" s="307"/>
      <c r="Q253" s="308"/>
      <c r="R253" s="308"/>
      <c r="S253" s="362"/>
      <c r="T253" s="316" t="s">
        <v>380</v>
      </c>
      <c r="U253" s="317"/>
      <c r="V253" s="317"/>
      <c r="W253" s="318"/>
      <c r="X253" s="1"/>
      <c r="Y253" s="39"/>
      <c r="Z253" s="40"/>
      <c r="AA253" s="39"/>
      <c r="AB253" s="40"/>
      <c r="AC253" s="13"/>
      <c r="AD253" s="40"/>
      <c r="AE253" s="40"/>
      <c r="AF253" s="13"/>
      <c r="AG253" s="70"/>
      <c r="AH253" s="48" t="s">
        <v>195</v>
      </c>
      <c r="AI253" s="49" t="s">
        <v>324</v>
      </c>
      <c r="AJ253" s="21">
        <f>IF(AX244="","",AX244)</f>
        <v>5</v>
      </c>
      <c r="AK253" s="7" t="str">
        <f t="shared" si="78"/>
        <v>-</v>
      </c>
      <c r="AL253" s="42">
        <f>IF(AV244="","",AV244)</f>
        <v>15</v>
      </c>
      <c r="AM253" s="304" t="str">
        <f>IF(AY244="","",IF(AY244="○","×",IF(AY244="×","○")))</f>
        <v>×</v>
      </c>
      <c r="AN253" s="20">
        <f>IF(AX247="","",AX247)</f>
        <v>4</v>
      </c>
      <c r="AO253" s="23" t="str">
        <f t="shared" si="80"/>
        <v>-</v>
      </c>
      <c r="AP253" s="42">
        <f>IF(AV247="","",AV247)</f>
        <v>15</v>
      </c>
      <c r="AQ253" s="304" t="str">
        <f>IF(AY247="","",IF(AY247="○","×",IF(AY247="×","○")))</f>
        <v>×</v>
      </c>
      <c r="AR253" s="22">
        <f>IF(AX250="","",AX250)</f>
        <v>10</v>
      </c>
      <c r="AS253" s="7" t="str">
        <f>IF(AR253="","","-")</f>
        <v>-</v>
      </c>
      <c r="AT253" s="41">
        <f>IF(AV250="","",AV250)</f>
        <v>15</v>
      </c>
      <c r="AU253" s="304" t="str">
        <f>IF(AY250="","",IF(AY250="○","×",IF(AY250="×","○")))</f>
        <v>×</v>
      </c>
      <c r="AV253" s="307"/>
      <c r="AW253" s="308"/>
      <c r="AX253" s="308"/>
      <c r="AY253" s="362"/>
      <c r="AZ253" s="316" t="s">
        <v>378</v>
      </c>
      <c r="BA253" s="317"/>
      <c r="BB253" s="317"/>
      <c r="BC253" s="318"/>
      <c r="BD253" s="1"/>
      <c r="BE253" s="39"/>
      <c r="BF253" s="40"/>
      <c r="BG253" s="39"/>
      <c r="BH253" s="40"/>
      <c r="BI253" s="13"/>
      <c r="BJ253" s="40"/>
      <c r="BK253" s="40"/>
      <c r="BL253" s="13"/>
    </row>
    <row r="254" spans="2:64" ht="12" customHeight="1" x14ac:dyDescent="0.15">
      <c r="B254" s="69" t="s">
        <v>169</v>
      </c>
      <c r="C254" s="51" t="s">
        <v>321</v>
      </c>
      <c r="D254" s="21">
        <f>IF(R245="","",R245)</f>
        <v>0</v>
      </c>
      <c r="E254" s="7" t="str">
        <f t="shared" si="77"/>
        <v>-</v>
      </c>
      <c r="F254" s="42">
        <f>IF(P245="","",P245)</f>
        <v>15</v>
      </c>
      <c r="G254" s="305" t="str">
        <f>IF(I251="","",I251)</f>
        <v>-</v>
      </c>
      <c r="H254" s="20">
        <f>IF(R248="","",R248)</f>
        <v>6</v>
      </c>
      <c r="I254" s="7" t="str">
        <f t="shared" si="79"/>
        <v>-</v>
      </c>
      <c r="J254" s="42">
        <f>IF(P248="","",P248)</f>
        <v>15</v>
      </c>
      <c r="K254" s="305" t="str">
        <f>IF(M251="","",M251)</f>
        <v/>
      </c>
      <c r="L254" s="20">
        <f>IF(R251="","",R251)</f>
        <v>14</v>
      </c>
      <c r="M254" s="7" t="str">
        <f>IF(L254="","","-")</f>
        <v>-</v>
      </c>
      <c r="N254" s="42">
        <f>IF(P251="","",P251)</f>
        <v>16</v>
      </c>
      <c r="O254" s="305" t="str">
        <f>IF(Q251="","",Q251)</f>
        <v>-</v>
      </c>
      <c r="P254" s="310"/>
      <c r="Q254" s="311"/>
      <c r="R254" s="311"/>
      <c r="S254" s="363"/>
      <c r="T254" s="319"/>
      <c r="U254" s="320"/>
      <c r="V254" s="320"/>
      <c r="W254" s="321"/>
      <c r="X254" s="1"/>
      <c r="Y254" s="16">
        <f>COUNTIF(D253:S255,"○")</f>
        <v>1</v>
      </c>
      <c r="Z254" s="15">
        <f>COUNTIF(D253:S255,"×")</f>
        <v>2</v>
      </c>
      <c r="AA254" s="12">
        <f>(IF((D253&gt;F253),1,0))+(IF((D254&gt;F254),1,0))+(IF((D255&gt;F255),1,0))+(IF((H253&gt;J253),1,0))+(IF((H254&gt;J254),1,0))+(IF((H255&gt;J255),1,0))+(IF((L253&gt;N253),1,0))+(IF((L254&gt;N254),1,0))+(IF((L255&gt;N255),1,0))+(IF((P253&gt;R253),1,0))+(IF((P254&gt;R254),1,0))+(IF((P255&gt;R255),1,0))</f>
        <v>2</v>
      </c>
      <c r="AB254" s="5">
        <f>(IF((D253&lt;F253),1,0))+(IF((D254&lt;F254),1,0))+(IF((D255&lt;F255),1,0))+(IF((H253&lt;J253),1,0))+(IF((H254&lt;J254),1,0))+(IF((H255&lt;J255),1,0))+(IF((L253&lt;N253),1,0))+(IF((L254&lt;N254),1,0))+(IF((L255&lt;N255),1,0))+(IF((P253&lt;R253),1,0))+(IF((P254&lt;R254),1,0))+(IF((P255&lt;R255),1,0))</f>
        <v>5</v>
      </c>
      <c r="AC254" s="11">
        <f>AA254-AB254</f>
        <v>-3</v>
      </c>
      <c r="AD254" s="15">
        <f>SUM(D253:D255,H253:H255,L253:L255,P253:P255)</f>
        <v>55</v>
      </c>
      <c r="AE254" s="15">
        <f>SUM(F253:F255,J253:J255,N253:N255,R253:R255)</f>
        <v>96</v>
      </c>
      <c r="AF254" s="14">
        <f>AD254-AE254</f>
        <v>-41</v>
      </c>
      <c r="AG254" s="70"/>
      <c r="AH254" s="50" t="s">
        <v>197</v>
      </c>
      <c r="AI254" s="51" t="s">
        <v>324</v>
      </c>
      <c r="AJ254" s="21">
        <f>IF(AX245="","",AX245)</f>
        <v>11</v>
      </c>
      <c r="AK254" s="7" t="str">
        <f t="shared" si="78"/>
        <v>-</v>
      </c>
      <c r="AL254" s="42">
        <f>IF(AV245="","",AV245)</f>
        <v>15</v>
      </c>
      <c r="AM254" s="305" t="str">
        <f>IF(AO251="","",AO251)</f>
        <v>-</v>
      </c>
      <c r="AN254" s="20">
        <f>IF(AX248="","",AX248)</f>
        <v>10</v>
      </c>
      <c r="AO254" s="7" t="str">
        <f t="shared" si="80"/>
        <v>-</v>
      </c>
      <c r="AP254" s="42">
        <f>IF(AV248="","",AV248)</f>
        <v>15</v>
      </c>
      <c r="AQ254" s="305" t="str">
        <f>IF(AS251="","",AS251)</f>
        <v/>
      </c>
      <c r="AR254" s="20">
        <f>IF(AX251="","",AX251)</f>
        <v>9</v>
      </c>
      <c r="AS254" s="7" t="str">
        <f>IF(AR254="","","-")</f>
        <v>-</v>
      </c>
      <c r="AT254" s="42">
        <f>IF(AV251="","",AV251)</f>
        <v>15</v>
      </c>
      <c r="AU254" s="305" t="str">
        <f>IF(AW251="","",AW251)</f>
        <v>-</v>
      </c>
      <c r="AV254" s="310"/>
      <c r="AW254" s="311"/>
      <c r="AX254" s="311"/>
      <c r="AY254" s="363"/>
      <c r="AZ254" s="319"/>
      <c r="BA254" s="320"/>
      <c r="BB254" s="320"/>
      <c r="BC254" s="321"/>
      <c r="BD254" s="1"/>
      <c r="BE254" s="16">
        <f>COUNTIF(AJ253:AY255,"○")</f>
        <v>0</v>
      </c>
      <c r="BF254" s="15">
        <f>COUNTIF(AJ253:AY255,"×")</f>
        <v>3</v>
      </c>
      <c r="BG254" s="12">
        <f>(IF((AJ253&gt;AL253),1,0))+(IF((AJ254&gt;AL254),1,0))+(IF((AJ255&gt;AL255),1,0))+(IF((AN253&gt;AP253),1,0))+(IF((AN254&gt;AP254),1,0))+(IF((AN255&gt;AP255),1,0))+(IF((AR253&gt;AT253),1,0))+(IF((AR254&gt;AT254),1,0))+(IF((AR255&gt;AT255),1,0))+(IF((AV253&gt;AX253),1,0))+(IF((AV254&gt;AX254),1,0))+(IF((AV255&gt;AX255),1,0))</f>
        <v>0</v>
      </c>
      <c r="BH254" s="5">
        <f>(IF((AJ253&lt;AL253),1,0))+(IF((AJ254&lt;AL254),1,0))+(IF((AJ255&lt;AL255),1,0))+(IF((AN253&lt;AP253),1,0))+(IF((AN254&lt;AP254),1,0))+(IF((AN255&lt;AP255),1,0))+(IF((AR253&lt;AT253),1,0))+(IF((AR254&lt;AT254),1,0))+(IF((AR255&lt;AT255),1,0))+(IF((AV253&lt;AX253),1,0))+(IF((AV254&lt;AX254),1,0))+(IF((AV255&lt;AX255),1,0))</f>
        <v>6</v>
      </c>
      <c r="BI254" s="11">
        <f>BG254-BH254</f>
        <v>-6</v>
      </c>
      <c r="BJ254" s="15">
        <f>SUM(AJ253:AJ255,AN253:AN255,AR253:AR255,AV253:AV255)</f>
        <v>49</v>
      </c>
      <c r="BK254" s="15">
        <f>SUM(AL253:AL255,AP253:AP255,AT253:AT255,AX253:AX255)</f>
        <v>90</v>
      </c>
      <c r="BL254" s="14">
        <f>BJ254-BK254</f>
        <v>-41</v>
      </c>
    </row>
    <row r="255" spans="2:64" ht="12" customHeight="1" thickBot="1" x14ac:dyDescent="0.2">
      <c r="B255" s="52"/>
      <c r="C255" s="53" t="s">
        <v>48</v>
      </c>
      <c r="D255" s="19" t="str">
        <f>IF(R246="","",R246)</f>
        <v/>
      </c>
      <c r="E255" s="17" t="str">
        <f t="shared" si="77"/>
        <v/>
      </c>
      <c r="F255" s="43" t="str">
        <f>IF(P246="","",P246)</f>
        <v/>
      </c>
      <c r="G255" s="344" t="str">
        <f>IF(I252="","",I252)</f>
        <v/>
      </c>
      <c r="H255" s="18">
        <f>IF(R249="","",R249)</f>
        <v>15</v>
      </c>
      <c r="I255" s="17" t="str">
        <f t="shared" si="79"/>
        <v>-</v>
      </c>
      <c r="J255" s="43">
        <f>IF(P249="","",P249)</f>
        <v>11</v>
      </c>
      <c r="K255" s="344" t="str">
        <f>IF(M252="","",M252)</f>
        <v/>
      </c>
      <c r="L255" s="18" t="str">
        <f>IF(R252="","",R252)</f>
        <v/>
      </c>
      <c r="M255" s="17" t="str">
        <f>IF(L255="","","-")</f>
        <v/>
      </c>
      <c r="N255" s="43" t="str">
        <f>IF(P252="","",P252)</f>
        <v/>
      </c>
      <c r="O255" s="344" t="str">
        <f>IF(Q252="","",Q252)</f>
        <v/>
      </c>
      <c r="P255" s="364"/>
      <c r="Q255" s="365"/>
      <c r="R255" s="365"/>
      <c r="S255" s="366"/>
      <c r="T255" s="89">
        <f>Y254</f>
        <v>1</v>
      </c>
      <c r="U255" s="4" t="s">
        <v>2</v>
      </c>
      <c r="V255" s="90">
        <f>Z254</f>
        <v>2</v>
      </c>
      <c r="W255" s="3" t="s">
        <v>1</v>
      </c>
      <c r="X255" s="1"/>
      <c r="Y255" s="10"/>
      <c r="Z255" s="9"/>
      <c r="AA255" s="10"/>
      <c r="AB255" s="9"/>
      <c r="AC255" s="8"/>
      <c r="AD255" s="9"/>
      <c r="AE255" s="9"/>
      <c r="AF255" s="8"/>
      <c r="AG255" s="74"/>
      <c r="AH255" s="52"/>
      <c r="AI255" s="53" t="s">
        <v>49</v>
      </c>
      <c r="AJ255" s="19" t="str">
        <f>IF(AX246="","",AX246)</f>
        <v/>
      </c>
      <c r="AK255" s="17" t="str">
        <f t="shared" si="78"/>
        <v/>
      </c>
      <c r="AL255" s="43" t="str">
        <f>IF(AV246="","",AV246)</f>
        <v/>
      </c>
      <c r="AM255" s="344" t="str">
        <f>IF(AO252="","",AO252)</f>
        <v>-</v>
      </c>
      <c r="AN255" s="18" t="str">
        <f>IF(AX249="","",AX249)</f>
        <v/>
      </c>
      <c r="AO255" s="17" t="str">
        <f t="shared" si="80"/>
        <v/>
      </c>
      <c r="AP255" s="43" t="str">
        <f>IF(AV249="","",AV249)</f>
        <v/>
      </c>
      <c r="AQ255" s="344" t="str">
        <f>IF(AS252="","",AS252)</f>
        <v/>
      </c>
      <c r="AR255" s="18" t="str">
        <f>IF(AX252="","",AX252)</f>
        <v/>
      </c>
      <c r="AS255" s="17" t="str">
        <f>IF(AR255="","","-")</f>
        <v/>
      </c>
      <c r="AT255" s="43" t="str">
        <f>IF(AV252="","",AV252)</f>
        <v/>
      </c>
      <c r="AU255" s="344" t="str">
        <f>IF(AW252="","",AW252)</f>
        <v/>
      </c>
      <c r="AV255" s="364"/>
      <c r="AW255" s="365"/>
      <c r="AX255" s="365"/>
      <c r="AY255" s="366"/>
      <c r="AZ255" s="89">
        <f>BE254</f>
        <v>0</v>
      </c>
      <c r="BA255" s="4" t="s">
        <v>2</v>
      </c>
      <c r="BB255" s="90">
        <f>BF254</f>
        <v>3</v>
      </c>
      <c r="BC255" s="3" t="s">
        <v>1</v>
      </c>
      <c r="BD255" s="1"/>
      <c r="BE255" s="10"/>
      <c r="BF255" s="9"/>
      <c r="BG255" s="10"/>
      <c r="BH255" s="9"/>
      <c r="BI255" s="8"/>
      <c r="BJ255" s="9"/>
      <c r="BK255" s="9"/>
      <c r="BL255" s="8"/>
    </row>
    <row r="256" spans="2:64" ht="12" customHeight="1" thickBot="1" x14ac:dyDescent="0.2"/>
    <row r="257" spans="2:64" ht="12" customHeight="1" x14ac:dyDescent="0.15">
      <c r="B257" s="355" t="s">
        <v>279</v>
      </c>
      <c r="C257" s="356"/>
      <c r="D257" s="359" t="str">
        <f>B259</f>
        <v>松下敏之</v>
      </c>
      <c r="E257" s="330"/>
      <c r="F257" s="330"/>
      <c r="G257" s="331"/>
      <c r="H257" s="329" t="str">
        <f>B262</f>
        <v>佐藤元宣</v>
      </c>
      <c r="I257" s="330"/>
      <c r="J257" s="330"/>
      <c r="K257" s="331"/>
      <c r="L257" s="329" t="str">
        <f>B265</f>
        <v>尾崎　慎</v>
      </c>
      <c r="M257" s="330"/>
      <c r="N257" s="330"/>
      <c r="O257" s="331"/>
      <c r="P257" s="329" t="str">
        <f>B268</f>
        <v>伊藤真二</v>
      </c>
      <c r="Q257" s="330"/>
      <c r="R257" s="330"/>
      <c r="S257" s="332"/>
      <c r="T257" s="333" t="s">
        <v>4</v>
      </c>
      <c r="U257" s="334"/>
      <c r="V257" s="334"/>
      <c r="W257" s="335"/>
      <c r="X257" s="91"/>
      <c r="Y257" s="288" t="s">
        <v>24</v>
      </c>
      <c r="Z257" s="289"/>
      <c r="AA257" s="288" t="s">
        <v>23</v>
      </c>
      <c r="AB257" s="290"/>
      <c r="AC257" s="289"/>
      <c r="AD257" s="291" t="s">
        <v>22</v>
      </c>
      <c r="AE257" s="292"/>
      <c r="AF257" s="293"/>
      <c r="AG257" s="62"/>
      <c r="AH257" s="355" t="s">
        <v>280</v>
      </c>
      <c r="AI257" s="403"/>
      <c r="AJ257" s="359" t="str">
        <f>AH259</f>
        <v>江頭雅彦</v>
      </c>
      <c r="AK257" s="330"/>
      <c r="AL257" s="330"/>
      <c r="AM257" s="331"/>
      <c r="AN257" s="329" t="str">
        <f>AH262</f>
        <v>川西芳誠</v>
      </c>
      <c r="AO257" s="330"/>
      <c r="AP257" s="330"/>
      <c r="AQ257" s="331"/>
      <c r="AR257" s="329" t="str">
        <f>AH265</f>
        <v>奥本貴俊</v>
      </c>
      <c r="AS257" s="330"/>
      <c r="AT257" s="330"/>
      <c r="AU257" s="331"/>
      <c r="AV257" s="329" t="str">
        <f>AH268</f>
        <v>真鍋勝行</v>
      </c>
      <c r="AW257" s="330"/>
      <c r="AX257" s="330"/>
      <c r="AY257" s="332"/>
      <c r="AZ257" s="333" t="s">
        <v>4</v>
      </c>
      <c r="BA257" s="334"/>
      <c r="BB257" s="334"/>
      <c r="BC257" s="335"/>
      <c r="BD257" s="91"/>
      <c r="BE257" s="288" t="s">
        <v>24</v>
      </c>
      <c r="BF257" s="289"/>
      <c r="BG257" s="288" t="s">
        <v>23</v>
      </c>
      <c r="BH257" s="290"/>
      <c r="BI257" s="289"/>
      <c r="BJ257" s="291" t="s">
        <v>22</v>
      </c>
      <c r="BK257" s="292"/>
      <c r="BL257" s="293"/>
    </row>
    <row r="258" spans="2:64" ht="12" customHeight="1" thickBot="1" x14ac:dyDescent="0.2">
      <c r="B258" s="381"/>
      <c r="C258" s="382"/>
      <c r="D258" s="354" t="str">
        <f>B260</f>
        <v>泉恵子</v>
      </c>
      <c r="E258" s="323"/>
      <c r="F258" s="323"/>
      <c r="G258" s="324"/>
      <c r="H258" s="322" t="str">
        <f>B263</f>
        <v>福田祐理子</v>
      </c>
      <c r="I258" s="323"/>
      <c r="J258" s="323"/>
      <c r="K258" s="324"/>
      <c r="L258" s="322" t="str">
        <f>B266</f>
        <v>青木千星</v>
      </c>
      <c r="M258" s="323"/>
      <c r="N258" s="323"/>
      <c r="O258" s="324"/>
      <c r="P258" s="322" t="str">
        <f>B269</f>
        <v>伊藤加寿子</v>
      </c>
      <c r="Q258" s="323"/>
      <c r="R258" s="323"/>
      <c r="S258" s="325"/>
      <c r="T258" s="326" t="s">
        <v>3</v>
      </c>
      <c r="U258" s="327"/>
      <c r="V258" s="327"/>
      <c r="W258" s="328"/>
      <c r="X258" s="91"/>
      <c r="Y258" s="92" t="s">
        <v>21</v>
      </c>
      <c r="Z258" s="93" t="s">
        <v>1</v>
      </c>
      <c r="AA258" s="92" t="s">
        <v>25</v>
      </c>
      <c r="AB258" s="93" t="s">
        <v>20</v>
      </c>
      <c r="AC258" s="94" t="s">
        <v>19</v>
      </c>
      <c r="AD258" s="93" t="s">
        <v>25</v>
      </c>
      <c r="AE258" s="93" t="s">
        <v>20</v>
      </c>
      <c r="AF258" s="94" t="s">
        <v>19</v>
      </c>
      <c r="AG258" s="62"/>
      <c r="AH258" s="381"/>
      <c r="AI258" s="404"/>
      <c r="AJ258" s="354" t="str">
        <f>AH260</f>
        <v>江頭恵美子</v>
      </c>
      <c r="AK258" s="323"/>
      <c r="AL258" s="323"/>
      <c r="AM258" s="324"/>
      <c r="AN258" s="322" t="str">
        <f>AH263</f>
        <v>細川華連</v>
      </c>
      <c r="AO258" s="323"/>
      <c r="AP258" s="323"/>
      <c r="AQ258" s="324"/>
      <c r="AR258" s="322" t="str">
        <f>AH266</f>
        <v>新田知恵</v>
      </c>
      <c r="AS258" s="323"/>
      <c r="AT258" s="323"/>
      <c r="AU258" s="324"/>
      <c r="AV258" s="322" t="str">
        <f>AH269</f>
        <v>森川里香</v>
      </c>
      <c r="AW258" s="323"/>
      <c r="AX258" s="323"/>
      <c r="AY258" s="325"/>
      <c r="AZ258" s="326" t="s">
        <v>3</v>
      </c>
      <c r="BA258" s="327"/>
      <c r="BB258" s="327"/>
      <c r="BC258" s="328"/>
      <c r="BD258" s="91"/>
      <c r="BE258" s="92" t="s">
        <v>21</v>
      </c>
      <c r="BF258" s="93" t="s">
        <v>1</v>
      </c>
      <c r="BG258" s="92" t="s">
        <v>25</v>
      </c>
      <c r="BH258" s="93" t="s">
        <v>20</v>
      </c>
      <c r="BI258" s="94" t="s">
        <v>19</v>
      </c>
      <c r="BJ258" s="93" t="s">
        <v>25</v>
      </c>
      <c r="BK258" s="93" t="s">
        <v>20</v>
      </c>
      <c r="BL258" s="94" t="s">
        <v>19</v>
      </c>
    </row>
    <row r="259" spans="2:64" ht="12" customHeight="1" x14ac:dyDescent="0.15">
      <c r="B259" s="69" t="s">
        <v>122</v>
      </c>
      <c r="C259" s="51" t="s">
        <v>118</v>
      </c>
      <c r="D259" s="373"/>
      <c r="E259" s="374"/>
      <c r="F259" s="374"/>
      <c r="G259" s="375"/>
      <c r="H259" s="159"/>
      <c r="I259" s="160" t="str">
        <f>IF(H259="","","-")</f>
        <v/>
      </c>
      <c r="J259" s="161"/>
      <c r="K259" s="297" t="str">
        <f>IF(H259&lt;&gt;"",IF(H259&gt;J259,IF(H260&gt;J260,"○",IF(H261&gt;J261,"○","×")),IF(H260&gt;J260,IF(H261&gt;J261,"○","×"),"×")),"")</f>
        <v/>
      </c>
      <c r="L259" s="31">
        <v>15</v>
      </c>
      <c r="M259" s="33" t="str">
        <f t="shared" ref="M259:M264" si="81">IF(L259="","","-")</f>
        <v>-</v>
      </c>
      <c r="N259" s="35">
        <v>4</v>
      </c>
      <c r="O259" s="294" t="str">
        <f>IF(L259&lt;&gt;"",IF(L259&gt;N259,IF(L260&gt;N260,"○",IF(L261&gt;N261,"○","×")),IF(L260&gt;N260,IF(L261&gt;N261,"○","×"),"×")),"")</f>
        <v>○</v>
      </c>
      <c r="P259" s="34">
        <v>15</v>
      </c>
      <c r="Q259" s="33" t="str">
        <f t="shared" ref="Q259:Q267" si="82">IF(P259="","","-")</f>
        <v>-</v>
      </c>
      <c r="R259" s="30">
        <v>6</v>
      </c>
      <c r="S259" s="299" t="str">
        <f>IF(P259&lt;&gt;"",IF(P259&gt;R259,IF(P260&gt;R260,"○",IF(P261&gt;R261,"○","×")),IF(P260&gt;R260,IF(P261&gt;R261,"○","×"),"×")),"")</f>
        <v>○</v>
      </c>
      <c r="T259" s="336" t="s">
        <v>382</v>
      </c>
      <c r="U259" s="337"/>
      <c r="V259" s="337"/>
      <c r="W259" s="338"/>
      <c r="X259" s="1"/>
      <c r="Y259" s="16"/>
      <c r="Z259" s="15"/>
      <c r="AA259" s="39"/>
      <c r="AB259" s="40"/>
      <c r="AC259" s="13"/>
      <c r="AD259" s="15"/>
      <c r="AE259" s="15"/>
      <c r="AF259" s="14"/>
      <c r="AG259" s="70"/>
      <c r="AH259" s="71" t="s">
        <v>72</v>
      </c>
      <c r="AI259" s="72" t="s">
        <v>63</v>
      </c>
      <c r="AJ259" s="373"/>
      <c r="AK259" s="374"/>
      <c r="AL259" s="374"/>
      <c r="AM259" s="375"/>
      <c r="AN259" s="31">
        <v>5</v>
      </c>
      <c r="AO259" s="7" t="str">
        <f>IF(AN259="","","-")</f>
        <v>-</v>
      </c>
      <c r="AP259" s="30">
        <v>15</v>
      </c>
      <c r="AQ259" s="294" t="str">
        <f>IF(AN259&lt;&gt;"",IF(AN259&gt;AP259,IF(AN260&gt;AP260,"○",IF(AN261&gt;AP261,"○","×")),IF(AN260&gt;AP260,IF(AN261&gt;AP261,"○","×"),"×")),"")</f>
        <v>×</v>
      </c>
      <c r="AR259" s="31">
        <v>15</v>
      </c>
      <c r="AS259" s="33" t="str">
        <f t="shared" ref="AS259:AS264" si="83">IF(AR259="","","-")</f>
        <v>-</v>
      </c>
      <c r="AT259" s="35">
        <v>2</v>
      </c>
      <c r="AU259" s="294" t="str">
        <f>IF(AR259&lt;&gt;"",IF(AR259&gt;AT259,IF(AR260&gt;AT260,"○",IF(AR261&gt;AT261,"○","×")),IF(AR260&gt;AT260,IF(AR261&gt;AT261,"○","×"),"×")),"")</f>
        <v>○</v>
      </c>
      <c r="AV259" s="34">
        <v>18</v>
      </c>
      <c r="AW259" s="33" t="str">
        <f t="shared" ref="AW259:AW267" si="84">IF(AV259="","","-")</f>
        <v>-</v>
      </c>
      <c r="AX259" s="30">
        <v>16</v>
      </c>
      <c r="AY259" s="299" t="str">
        <f>IF(AV259&lt;&gt;"",IF(AV259&gt;AX259,IF(AV260&gt;AX260,"○",IF(AV261&gt;AX261,"○","×")),IF(AV260&gt;AX260,IF(AV261&gt;AX261,"○","×"),"×")),"")</f>
        <v>○</v>
      </c>
      <c r="AZ259" s="336" t="s">
        <v>382</v>
      </c>
      <c r="BA259" s="337"/>
      <c r="BB259" s="337"/>
      <c r="BC259" s="338"/>
      <c r="BD259" s="1"/>
      <c r="BE259" s="16"/>
      <c r="BF259" s="15"/>
      <c r="BG259" s="39"/>
      <c r="BH259" s="40"/>
      <c r="BI259" s="13"/>
      <c r="BJ259" s="15"/>
      <c r="BK259" s="15"/>
      <c r="BL259" s="14"/>
    </row>
    <row r="260" spans="2:64" ht="12" customHeight="1" x14ac:dyDescent="0.15">
      <c r="B260" s="69" t="s">
        <v>123</v>
      </c>
      <c r="C260" s="51" t="s">
        <v>311</v>
      </c>
      <c r="D260" s="376"/>
      <c r="E260" s="311"/>
      <c r="F260" s="311"/>
      <c r="G260" s="312"/>
      <c r="H260" s="162"/>
      <c r="I260" s="152" t="str">
        <f>IF(H260="","","-")</f>
        <v/>
      </c>
      <c r="J260" s="171"/>
      <c r="K260" s="298"/>
      <c r="L260" s="31">
        <v>15</v>
      </c>
      <c r="M260" s="7" t="str">
        <f t="shared" si="81"/>
        <v>-</v>
      </c>
      <c r="N260" s="30">
        <v>11</v>
      </c>
      <c r="O260" s="295"/>
      <c r="P260" s="31">
        <v>15</v>
      </c>
      <c r="Q260" s="7" t="str">
        <f t="shared" si="82"/>
        <v>-</v>
      </c>
      <c r="R260" s="30">
        <v>7</v>
      </c>
      <c r="S260" s="300"/>
      <c r="T260" s="319"/>
      <c r="U260" s="320"/>
      <c r="V260" s="320"/>
      <c r="W260" s="321"/>
      <c r="X260" s="1"/>
      <c r="Y260" s="16">
        <f>COUNTIF(D259:S261,"○")</f>
        <v>2</v>
      </c>
      <c r="Z260" s="15">
        <f>COUNTIF(D259:S261,"×")</f>
        <v>0</v>
      </c>
      <c r="AA260" s="12">
        <f>(IF((D259&gt;F259),1,0))+(IF((D260&gt;F260),1,0))+(IF((D261&gt;F261),1,0))+(IF((H259&gt;J259),1,0))+(IF((H260&gt;J260),1,0))+(IF((H261&gt;J261),1,0))+(IF((L259&gt;N259),1,0))+(IF((L260&gt;N260),1,0))+(IF((L261&gt;N261),1,0))+(IF((P259&gt;R259),1,0))+(IF((P260&gt;R260),1,0))+(IF((P261&gt;R261),1,0))</f>
        <v>4</v>
      </c>
      <c r="AB260" s="5">
        <f>(IF((D259&lt;F259),1,0))+(IF((D260&lt;F260),1,0))+(IF((D261&lt;F261),1,0))+(IF((H259&lt;J259),1,0))+(IF((H260&lt;J260),1,0))+(IF((H261&lt;J261),1,0))+(IF((L259&lt;N259),1,0))+(IF((L260&lt;N260),1,0))+(IF((L261&lt;N261),1,0))+(IF((P259&lt;R259),1,0))+(IF((P260&lt;R260),1,0))+(IF((P261&lt;R261),1,0))</f>
        <v>0</v>
      </c>
      <c r="AC260" s="11">
        <f>AA260-AB260</f>
        <v>4</v>
      </c>
      <c r="AD260" s="15">
        <f>SUM(D259:D261,H259:H261,L259:L261,P259:P261)</f>
        <v>60</v>
      </c>
      <c r="AE260" s="15">
        <f>SUM(F259:F261,J259:J261,N259:N261,R259:R261)</f>
        <v>28</v>
      </c>
      <c r="AF260" s="14">
        <f>AD260-AE260</f>
        <v>32</v>
      </c>
      <c r="AG260" s="70"/>
      <c r="AH260" s="69" t="s">
        <v>75</v>
      </c>
      <c r="AI260" s="51" t="s">
        <v>63</v>
      </c>
      <c r="AJ260" s="376"/>
      <c r="AK260" s="311"/>
      <c r="AL260" s="311"/>
      <c r="AM260" s="312"/>
      <c r="AN260" s="31">
        <v>15</v>
      </c>
      <c r="AO260" s="7" t="str">
        <f>IF(AN260="","","-")</f>
        <v>-</v>
      </c>
      <c r="AP260" s="32">
        <v>13</v>
      </c>
      <c r="AQ260" s="295"/>
      <c r="AR260" s="31">
        <v>15</v>
      </c>
      <c r="AS260" s="7" t="str">
        <f t="shared" si="83"/>
        <v>-</v>
      </c>
      <c r="AT260" s="30">
        <v>8</v>
      </c>
      <c r="AU260" s="295"/>
      <c r="AV260" s="31">
        <v>15</v>
      </c>
      <c r="AW260" s="7" t="str">
        <f t="shared" si="84"/>
        <v>-</v>
      </c>
      <c r="AX260" s="30">
        <v>13</v>
      </c>
      <c r="AY260" s="300"/>
      <c r="AZ260" s="319"/>
      <c r="BA260" s="320"/>
      <c r="BB260" s="320"/>
      <c r="BC260" s="321"/>
      <c r="BD260" s="1"/>
      <c r="BE260" s="16">
        <f>COUNTIF(AJ259:AY261,"○")</f>
        <v>2</v>
      </c>
      <c r="BF260" s="15">
        <f>COUNTIF(AJ259:AY261,"×")</f>
        <v>1</v>
      </c>
      <c r="BG260" s="12">
        <f>(IF((AJ259&gt;AL259),1,0))+(IF((AJ260&gt;AL260),1,0))+(IF((AJ261&gt;AL261),1,0))+(IF((AN259&gt;AP259),1,0))+(IF((AN260&gt;AP260),1,0))+(IF((AN261&gt;AP261),1,0))+(IF((AR259&gt;AT259),1,0))+(IF((AR260&gt;AT260),1,0))+(IF((AR261&gt;AT261),1,0))+(IF((AV259&gt;AX259),1,0))+(IF((AV260&gt;AX260),1,0))+(IF((AV261&gt;AX261),1,0))</f>
        <v>5</v>
      </c>
      <c r="BH260" s="5">
        <f>(IF((AJ259&lt;AL259),1,0))+(IF((AJ260&lt;AL260),1,0))+(IF((AJ261&lt;AL261),1,0))+(IF((AN259&lt;AP259),1,0))+(IF((AN260&lt;AP260),1,0))+(IF((AN261&lt;AP261),1,0))+(IF((AR259&lt;AT259),1,0))+(IF((AR260&lt;AT260),1,0))+(IF((AR261&lt;AT261),1,0))+(IF((AV259&lt;AX259),1,0))+(IF((AV260&lt;AX260),1,0))+(IF((AV261&lt;AX261),1,0))</f>
        <v>2</v>
      </c>
      <c r="BI260" s="11">
        <f>BG260-BH260</f>
        <v>3</v>
      </c>
      <c r="BJ260" s="15">
        <f>SUM(AJ259:AJ261,AN259:AN261,AR259:AR261,AV259:AV261)</f>
        <v>95</v>
      </c>
      <c r="BK260" s="15">
        <f>SUM(AL259:AL261,AP259:AP261,AT259:AT261,AX259:AX261)</f>
        <v>82</v>
      </c>
      <c r="BL260" s="14">
        <f>BJ260-BK260</f>
        <v>13</v>
      </c>
    </row>
    <row r="261" spans="2:64" ht="12" customHeight="1" x14ac:dyDescent="0.15">
      <c r="B261" s="54"/>
      <c r="C261" s="73" t="s">
        <v>54</v>
      </c>
      <c r="D261" s="377"/>
      <c r="E261" s="314"/>
      <c r="F261" s="314"/>
      <c r="G261" s="315"/>
      <c r="H261" s="164"/>
      <c r="I261" s="152" t="str">
        <f>IF(H261="","","-")</f>
        <v/>
      </c>
      <c r="J261" s="166"/>
      <c r="K261" s="340"/>
      <c r="L261" s="25"/>
      <c r="M261" s="28" t="str">
        <f t="shared" si="81"/>
        <v/>
      </c>
      <c r="N261" s="24"/>
      <c r="O261" s="295"/>
      <c r="P261" s="25"/>
      <c r="Q261" s="28" t="str">
        <f t="shared" si="82"/>
        <v/>
      </c>
      <c r="R261" s="24"/>
      <c r="S261" s="300"/>
      <c r="T261" s="87">
        <f>Y260</f>
        <v>2</v>
      </c>
      <c r="U261" s="2" t="s">
        <v>2</v>
      </c>
      <c r="V261" s="88">
        <f>Z260</f>
        <v>0</v>
      </c>
      <c r="W261" s="6" t="s">
        <v>1</v>
      </c>
      <c r="X261" s="1"/>
      <c r="Y261" s="16"/>
      <c r="Z261" s="15"/>
      <c r="AA261" s="16"/>
      <c r="AB261" s="15"/>
      <c r="AC261" s="14"/>
      <c r="AD261" s="15"/>
      <c r="AE261" s="15"/>
      <c r="AF261" s="14"/>
      <c r="AG261" s="74"/>
      <c r="AH261" s="54"/>
      <c r="AI261" s="55" t="s">
        <v>54</v>
      </c>
      <c r="AJ261" s="377"/>
      <c r="AK261" s="314"/>
      <c r="AL261" s="314"/>
      <c r="AM261" s="315"/>
      <c r="AN261" s="25">
        <v>12</v>
      </c>
      <c r="AO261" s="7" t="str">
        <f>IF(AN261="","","-")</f>
        <v>-</v>
      </c>
      <c r="AP261" s="24">
        <v>15</v>
      </c>
      <c r="AQ261" s="296"/>
      <c r="AR261" s="25"/>
      <c r="AS261" s="28" t="str">
        <f t="shared" si="83"/>
        <v/>
      </c>
      <c r="AT261" s="24"/>
      <c r="AU261" s="295"/>
      <c r="AV261" s="25"/>
      <c r="AW261" s="28" t="str">
        <f t="shared" si="84"/>
        <v/>
      </c>
      <c r="AX261" s="24"/>
      <c r="AY261" s="300"/>
      <c r="AZ261" s="87">
        <f>BE260</f>
        <v>2</v>
      </c>
      <c r="BA261" s="2" t="s">
        <v>2</v>
      </c>
      <c r="BB261" s="88">
        <f>BF260</f>
        <v>1</v>
      </c>
      <c r="BC261" s="6" t="s">
        <v>1</v>
      </c>
      <c r="BD261" s="1"/>
      <c r="BE261" s="16"/>
      <c r="BF261" s="15"/>
      <c r="BG261" s="16"/>
      <c r="BH261" s="15"/>
      <c r="BI261" s="14"/>
      <c r="BJ261" s="15"/>
      <c r="BK261" s="15"/>
      <c r="BL261" s="14"/>
    </row>
    <row r="262" spans="2:64" ht="12" customHeight="1" x14ac:dyDescent="0.15">
      <c r="B262" s="181" t="s">
        <v>207</v>
      </c>
      <c r="C262" s="174" t="s">
        <v>326</v>
      </c>
      <c r="D262" s="147" t="str">
        <f>IF(J259="","",J259)</f>
        <v/>
      </c>
      <c r="E262" s="148" t="str">
        <f t="shared" ref="E262:E270" si="85">IF(D262="","","-")</f>
        <v/>
      </c>
      <c r="F262" s="149" t="str">
        <f>IF(H259="","",H259)</f>
        <v/>
      </c>
      <c r="G262" s="345" t="str">
        <f>IF(K259="","",IF(K259="○","×",IF(K259="×","○")))</f>
        <v/>
      </c>
      <c r="H262" s="391"/>
      <c r="I262" s="392"/>
      <c r="J262" s="392"/>
      <c r="K262" s="345"/>
      <c r="L262" s="167"/>
      <c r="M262" s="148" t="str">
        <f t="shared" si="81"/>
        <v/>
      </c>
      <c r="N262" s="168"/>
      <c r="O262" s="339" t="str">
        <f>IF(L262&lt;&gt;"",IF(L262&gt;N262,IF(L263&gt;N263,"○",IF(L264&gt;N264,"○","×")),IF(L263&gt;N263,IF(L264&gt;N264,"○","×"),"×")),"")</f>
        <v/>
      </c>
      <c r="P262" s="167"/>
      <c r="Q262" s="148" t="str">
        <f t="shared" si="82"/>
        <v/>
      </c>
      <c r="R262" s="168"/>
      <c r="S262" s="341" t="str">
        <f>IF(P262&lt;&gt;"",IF(P262&gt;R262,IF(P263&gt;R263,"○",IF(P264&gt;R264,"○","×")),IF(P263&gt;R263,IF(P264&gt;R264,"○","×"),"×")),"")</f>
        <v/>
      </c>
      <c r="T262" s="397" t="s">
        <v>373</v>
      </c>
      <c r="U262" s="398"/>
      <c r="V262" s="398"/>
      <c r="W262" s="399"/>
      <c r="X262" s="1"/>
      <c r="Y262" s="39"/>
      <c r="Z262" s="40"/>
      <c r="AA262" s="39"/>
      <c r="AB262" s="40"/>
      <c r="AC262" s="13"/>
      <c r="AD262" s="40"/>
      <c r="AE262" s="40"/>
      <c r="AF262" s="13"/>
      <c r="AG262" s="70"/>
      <c r="AH262" s="69" t="s">
        <v>140</v>
      </c>
      <c r="AI262" s="49">
        <v>7.11</v>
      </c>
      <c r="AJ262" s="21">
        <f>IF(AP259="","",AP259)</f>
        <v>15</v>
      </c>
      <c r="AK262" s="7" t="str">
        <f t="shared" ref="AK262:AK270" si="86">IF(AJ262="","","-")</f>
        <v>-</v>
      </c>
      <c r="AL262" s="42">
        <f>IF(AN259="","",AN259)</f>
        <v>5</v>
      </c>
      <c r="AM262" s="304" t="str">
        <f>IF(AQ259="","",IF(AQ259="○","×",IF(AQ259="×","○")))</f>
        <v>○</v>
      </c>
      <c r="AN262" s="307"/>
      <c r="AO262" s="308"/>
      <c r="AP262" s="308"/>
      <c r="AQ262" s="309"/>
      <c r="AR262" s="31">
        <v>15</v>
      </c>
      <c r="AS262" s="7" t="str">
        <f t="shared" si="83"/>
        <v>-</v>
      </c>
      <c r="AT262" s="30">
        <v>7</v>
      </c>
      <c r="AU262" s="301" t="str">
        <f>IF(AR262&lt;&gt;"",IF(AR262&gt;AT262,IF(AR263&gt;AT263,"○",IF(AR264&gt;AT264,"○","×")),IF(AR263&gt;AT263,IF(AR264&gt;AT264,"○","×"),"×")),"")</f>
        <v>○</v>
      </c>
      <c r="AV262" s="31">
        <v>15</v>
      </c>
      <c r="AW262" s="7" t="str">
        <f t="shared" si="84"/>
        <v>-</v>
      </c>
      <c r="AX262" s="30">
        <v>8</v>
      </c>
      <c r="AY262" s="302" t="str">
        <f>IF(AV262&lt;&gt;"",IF(AV262&gt;AX262,IF(AV263&gt;AX263,"○",IF(AV264&gt;AX264,"○","×")),IF(AV263&gt;AX263,IF(AV264&gt;AX264,"○","×"),"×")),"")</f>
        <v>×</v>
      </c>
      <c r="AZ262" s="316" t="s">
        <v>381</v>
      </c>
      <c r="BA262" s="317"/>
      <c r="BB262" s="317"/>
      <c r="BC262" s="318"/>
      <c r="BD262" s="1"/>
      <c r="BE262" s="39"/>
      <c r="BF262" s="40"/>
      <c r="BG262" s="39"/>
      <c r="BH262" s="40"/>
      <c r="BI262" s="13"/>
      <c r="BJ262" s="40"/>
      <c r="BK262" s="40"/>
      <c r="BL262" s="13"/>
    </row>
    <row r="263" spans="2:64" ht="12" customHeight="1" x14ac:dyDescent="0.15">
      <c r="B263" s="182" t="s">
        <v>209</v>
      </c>
      <c r="C263" s="176" t="s">
        <v>326</v>
      </c>
      <c r="D263" s="151" t="str">
        <f>IF(J260="","",J260)</f>
        <v/>
      </c>
      <c r="E263" s="152" t="str">
        <f t="shared" si="85"/>
        <v/>
      </c>
      <c r="F263" s="153" t="str">
        <f>IF(H260="","",H260)</f>
        <v/>
      </c>
      <c r="G263" s="346" t="str">
        <f>IF(I260="","",I260)</f>
        <v/>
      </c>
      <c r="H263" s="393"/>
      <c r="I263" s="394"/>
      <c r="J263" s="394"/>
      <c r="K263" s="346"/>
      <c r="L263" s="162"/>
      <c r="M263" s="152" t="str">
        <f t="shared" si="81"/>
        <v/>
      </c>
      <c r="N263" s="163"/>
      <c r="O263" s="298"/>
      <c r="P263" s="162"/>
      <c r="Q263" s="152" t="str">
        <f t="shared" si="82"/>
        <v/>
      </c>
      <c r="R263" s="163"/>
      <c r="S263" s="342"/>
      <c r="T263" s="400"/>
      <c r="U263" s="401"/>
      <c r="V263" s="401"/>
      <c r="W263" s="402"/>
      <c r="X263" s="1"/>
      <c r="Y263" s="16">
        <f>COUNTIF(D262:S264,"○")</f>
        <v>0</v>
      </c>
      <c r="Z263" s="15">
        <f>COUNTIF(D262:S264,"×")</f>
        <v>0</v>
      </c>
      <c r="AA263" s="12">
        <f>(IF((D262&gt;F262),1,0))+(IF((D263&gt;F263),1,0))+(IF((D264&gt;F264),1,0))+(IF((H262&gt;J262),1,0))+(IF((H263&gt;J263),1,0))+(IF((H264&gt;J264),1,0))+(IF((L262&gt;N262),1,0))+(IF((L263&gt;N263),1,0))+(IF((L264&gt;N264),1,0))+(IF((P262&gt;R262),1,0))+(IF((P263&gt;R263),1,0))+(IF((P264&gt;R264),1,0))</f>
        <v>0</v>
      </c>
      <c r="AB263" s="5">
        <f>(IF((D262&lt;F262),1,0))+(IF((D263&lt;F263),1,0))+(IF((D264&lt;F264),1,0))+(IF((H262&lt;J262),1,0))+(IF((H263&lt;J263),1,0))+(IF((H264&lt;J264),1,0))+(IF((L262&lt;N262),1,0))+(IF((L263&lt;N263),1,0))+(IF((L264&lt;N264),1,0))+(IF((P262&lt;R262),1,0))+(IF((P263&lt;R263),1,0))+(IF((P264&lt;R264),1,0))</f>
        <v>0</v>
      </c>
      <c r="AC263" s="11">
        <f>AA263-AB263</f>
        <v>0</v>
      </c>
      <c r="AD263" s="15">
        <f>SUM(D262:D264,H262:H264,L262:L264,P262:P264)</f>
        <v>0</v>
      </c>
      <c r="AE263" s="15">
        <f>SUM(F262:F264,J262:J264,N262:N264,R262:R264)</f>
        <v>0</v>
      </c>
      <c r="AF263" s="14">
        <f>AD263-AE263</f>
        <v>0</v>
      </c>
      <c r="AG263" s="70"/>
      <c r="AH263" s="69" t="s">
        <v>142</v>
      </c>
      <c r="AI263" s="51">
        <v>7.11</v>
      </c>
      <c r="AJ263" s="21">
        <f>IF(AP260="","",AP260)</f>
        <v>13</v>
      </c>
      <c r="AK263" s="7" t="str">
        <f t="shared" si="86"/>
        <v>-</v>
      </c>
      <c r="AL263" s="42">
        <f>IF(AN260="","",AN260)</f>
        <v>15</v>
      </c>
      <c r="AM263" s="305" t="str">
        <f>IF(AO260="","",AO260)</f>
        <v>-</v>
      </c>
      <c r="AN263" s="310"/>
      <c r="AO263" s="311"/>
      <c r="AP263" s="311"/>
      <c r="AQ263" s="312"/>
      <c r="AR263" s="31">
        <v>15</v>
      </c>
      <c r="AS263" s="7" t="str">
        <f t="shared" si="83"/>
        <v>-</v>
      </c>
      <c r="AT263" s="30">
        <v>11</v>
      </c>
      <c r="AU263" s="295"/>
      <c r="AV263" s="31">
        <v>12</v>
      </c>
      <c r="AW263" s="7" t="str">
        <f t="shared" si="84"/>
        <v>-</v>
      </c>
      <c r="AX263" s="30">
        <v>15</v>
      </c>
      <c r="AY263" s="300"/>
      <c r="AZ263" s="319"/>
      <c r="BA263" s="320"/>
      <c r="BB263" s="320"/>
      <c r="BC263" s="321"/>
      <c r="BD263" s="1"/>
      <c r="BE263" s="16">
        <f>COUNTIF(AJ262:AY264,"○")</f>
        <v>2</v>
      </c>
      <c r="BF263" s="15">
        <f>COUNTIF(AJ262:AY264,"×")</f>
        <v>1</v>
      </c>
      <c r="BG263" s="12">
        <f>(IF((AJ262&gt;AL262),1,0))+(IF((AJ263&gt;AL263),1,0))+(IF((AJ264&gt;AL264),1,0))+(IF((AN262&gt;AP262),1,0))+(IF((AN263&gt;AP263),1,0))+(IF((AN264&gt;AP264),1,0))+(IF((AR262&gt;AT262),1,0))+(IF((AR263&gt;AT263),1,0))+(IF((AR264&gt;AT264),1,0))+(IF((AV262&gt;AX262),1,0))+(IF((AV263&gt;AX263),1,0))+(IF((AV264&gt;AX264),1,0))</f>
        <v>5</v>
      </c>
      <c r="BH263" s="5">
        <f>(IF((AJ262&lt;AL262),1,0))+(IF((AJ263&lt;AL263),1,0))+(IF((AJ264&lt;AL264),1,0))+(IF((AN262&lt;AP262),1,0))+(IF((AN263&lt;AP263),1,0))+(IF((AN264&lt;AP264),1,0))+(IF((AR262&lt;AT262),1,0))+(IF((AR263&lt;AT263),1,0))+(IF((AR264&lt;AT264),1,0))+(IF((AV262&lt;AX262),1,0))+(IF((AV263&lt;AX263),1,0))+(IF((AV264&lt;AX264),1,0))</f>
        <v>3</v>
      </c>
      <c r="BI263" s="11">
        <f>BG263-BH263</f>
        <v>2</v>
      </c>
      <c r="BJ263" s="15">
        <f>SUM(AJ262:AJ264,AN262:AN264,AR262:AR264,AV262:AV264)</f>
        <v>116</v>
      </c>
      <c r="BK263" s="15">
        <f>SUM(AL262:AL264,AP262:AP264,AT262:AT264,AX262:AX264)</f>
        <v>91</v>
      </c>
      <c r="BL263" s="14">
        <f>BJ263-BK263</f>
        <v>25</v>
      </c>
    </row>
    <row r="264" spans="2:64" ht="12" customHeight="1" x14ac:dyDescent="0.15">
      <c r="B264" s="179"/>
      <c r="C264" s="183" t="s">
        <v>306</v>
      </c>
      <c r="D264" s="169" t="str">
        <f>IF(J261="","",J261)</f>
        <v/>
      </c>
      <c r="E264" s="165" t="str">
        <f t="shared" si="85"/>
        <v/>
      </c>
      <c r="F264" s="170" t="str">
        <f>IF(H261="","",H261)</f>
        <v/>
      </c>
      <c r="G264" s="390" t="str">
        <f>IF(I261="","",I261)</f>
        <v/>
      </c>
      <c r="H264" s="395"/>
      <c r="I264" s="396"/>
      <c r="J264" s="396"/>
      <c r="K264" s="390"/>
      <c r="L264" s="164"/>
      <c r="M264" s="165" t="str">
        <f t="shared" si="81"/>
        <v/>
      </c>
      <c r="N264" s="166"/>
      <c r="O264" s="340"/>
      <c r="P264" s="164"/>
      <c r="Q264" s="165" t="str">
        <f t="shared" si="82"/>
        <v/>
      </c>
      <c r="R264" s="166"/>
      <c r="S264" s="343"/>
      <c r="T264" s="87">
        <f>Y263</f>
        <v>0</v>
      </c>
      <c r="U264" s="2" t="s">
        <v>2</v>
      </c>
      <c r="V264" s="88">
        <f>Z263</f>
        <v>0</v>
      </c>
      <c r="W264" s="6" t="s">
        <v>1</v>
      </c>
      <c r="X264" s="1"/>
      <c r="Y264" s="10"/>
      <c r="Z264" s="9"/>
      <c r="AA264" s="10"/>
      <c r="AB264" s="9"/>
      <c r="AC264" s="8"/>
      <c r="AD264" s="9"/>
      <c r="AE264" s="9"/>
      <c r="AF264" s="8"/>
      <c r="AG264" s="74"/>
      <c r="AH264" s="54"/>
      <c r="AI264" s="55" t="s">
        <v>302</v>
      </c>
      <c r="AJ264" s="29">
        <f>IF(AP261="","",AP261)</f>
        <v>15</v>
      </c>
      <c r="AK264" s="7" t="str">
        <f t="shared" si="86"/>
        <v>-</v>
      </c>
      <c r="AL264" s="26">
        <f>IF(AN261="","",AN261)</f>
        <v>12</v>
      </c>
      <c r="AM264" s="306" t="str">
        <f>IF(AO261="","",AO261)</f>
        <v>-</v>
      </c>
      <c r="AN264" s="313"/>
      <c r="AO264" s="314"/>
      <c r="AP264" s="314"/>
      <c r="AQ264" s="315"/>
      <c r="AR264" s="25"/>
      <c r="AS264" s="7" t="str">
        <f t="shared" si="83"/>
        <v/>
      </c>
      <c r="AT264" s="24"/>
      <c r="AU264" s="296"/>
      <c r="AV264" s="25">
        <v>16</v>
      </c>
      <c r="AW264" s="28" t="str">
        <f t="shared" si="84"/>
        <v>-</v>
      </c>
      <c r="AX264" s="24">
        <v>18</v>
      </c>
      <c r="AY264" s="303"/>
      <c r="AZ264" s="87">
        <f>BE263</f>
        <v>2</v>
      </c>
      <c r="BA264" s="2" t="s">
        <v>2</v>
      </c>
      <c r="BB264" s="88">
        <f>BF263</f>
        <v>1</v>
      </c>
      <c r="BC264" s="6" t="s">
        <v>1</v>
      </c>
      <c r="BD264" s="1"/>
      <c r="BE264" s="10"/>
      <c r="BF264" s="9"/>
      <c r="BG264" s="10"/>
      <c r="BH264" s="9"/>
      <c r="BI264" s="8"/>
      <c r="BJ264" s="9"/>
      <c r="BK264" s="9"/>
      <c r="BL264" s="8"/>
    </row>
    <row r="265" spans="2:64" ht="12" customHeight="1" x14ac:dyDescent="0.15">
      <c r="B265" s="50" t="s">
        <v>260</v>
      </c>
      <c r="C265" s="51" t="s">
        <v>367</v>
      </c>
      <c r="D265" s="21">
        <f>IF(N259="","",N259)</f>
        <v>4</v>
      </c>
      <c r="E265" s="23" t="str">
        <f t="shared" si="85"/>
        <v>-</v>
      </c>
      <c r="F265" s="42">
        <f>IF(L259="","",L259)</f>
        <v>15</v>
      </c>
      <c r="G265" s="304" t="str">
        <f>IF(O259="","",IF(O259="○","×",IF(O259="×","○")))</f>
        <v>×</v>
      </c>
      <c r="H265" s="154" t="str">
        <f>IF(N262="","",N262)</f>
        <v/>
      </c>
      <c r="I265" s="152" t="str">
        <f t="shared" ref="I265:I270" si="87">IF(H265="","","-")</f>
        <v/>
      </c>
      <c r="J265" s="153" t="str">
        <f>IF(L262="","",L262)</f>
        <v/>
      </c>
      <c r="K265" s="345" t="str">
        <f>IF(O262="","",IF(O262="○","×",IF(O262="×","○")))</f>
        <v/>
      </c>
      <c r="L265" s="307"/>
      <c r="M265" s="308"/>
      <c r="N265" s="308"/>
      <c r="O265" s="309"/>
      <c r="P265" s="31">
        <v>12</v>
      </c>
      <c r="Q265" s="7" t="str">
        <f t="shared" si="82"/>
        <v>-</v>
      </c>
      <c r="R265" s="30">
        <v>15</v>
      </c>
      <c r="S265" s="300" t="str">
        <f>IF(P265&lt;&gt;"",IF(P265&gt;R265,IF(P266&gt;R266,"○",IF(P267&gt;R267,"○","×")),IF(P266&gt;R266,IF(P267&gt;R267,"○","×"),"×")),"")</f>
        <v>×</v>
      </c>
      <c r="T265" s="316" t="s">
        <v>379</v>
      </c>
      <c r="U265" s="317"/>
      <c r="V265" s="317"/>
      <c r="W265" s="318"/>
      <c r="X265" s="1"/>
      <c r="Y265" s="16"/>
      <c r="Z265" s="15"/>
      <c r="AA265" s="16"/>
      <c r="AB265" s="15"/>
      <c r="AC265" s="14"/>
      <c r="AD265" s="15"/>
      <c r="AE265" s="15"/>
      <c r="AF265" s="14"/>
      <c r="AG265" s="70"/>
      <c r="AH265" s="50" t="s">
        <v>181</v>
      </c>
      <c r="AI265" s="51" t="s">
        <v>174</v>
      </c>
      <c r="AJ265" s="21">
        <f>IF(AT259="","",AT259)</f>
        <v>2</v>
      </c>
      <c r="AK265" s="23" t="str">
        <f t="shared" si="86"/>
        <v>-</v>
      </c>
      <c r="AL265" s="42">
        <f>IF(AR259="","",AR259)</f>
        <v>15</v>
      </c>
      <c r="AM265" s="304" t="str">
        <f>IF(AU259="","",IF(AU259="○","×",IF(AU259="×","○")))</f>
        <v>×</v>
      </c>
      <c r="AN265" s="20">
        <f>IF(AT262="","",AT262)</f>
        <v>7</v>
      </c>
      <c r="AO265" s="7" t="str">
        <f t="shared" ref="AO265:AO270" si="88">IF(AN265="","","-")</f>
        <v>-</v>
      </c>
      <c r="AP265" s="42">
        <f>IF(AR262="","",AR262)</f>
        <v>15</v>
      </c>
      <c r="AQ265" s="304" t="str">
        <f>IF(AU262="","",IF(AU262="○","×",IF(AU262="×","○")))</f>
        <v>×</v>
      </c>
      <c r="AR265" s="307"/>
      <c r="AS265" s="308"/>
      <c r="AT265" s="308"/>
      <c r="AU265" s="309"/>
      <c r="AV265" s="31">
        <v>5</v>
      </c>
      <c r="AW265" s="7" t="str">
        <f t="shared" si="84"/>
        <v>-</v>
      </c>
      <c r="AX265" s="30">
        <v>15</v>
      </c>
      <c r="AY265" s="300" t="str">
        <f>IF(AV265&lt;&gt;"",IF(AV265&gt;AX265,IF(AV266&gt;AX266,"○",IF(AV267&gt;AX267,"○","×")),IF(AV266&gt;AX266,IF(AV267&gt;AX267,"○","×"),"×")),"")</f>
        <v>×</v>
      </c>
      <c r="AZ265" s="316" t="s">
        <v>378</v>
      </c>
      <c r="BA265" s="317"/>
      <c r="BB265" s="317"/>
      <c r="BC265" s="318"/>
      <c r="BD265" s="1"/>
      <c r="BE265" s="16"/>
      <c r="BF265" s="15"/>
      <c r="BG265" s="16"/>
      <c r="BH265" s="15"/>
      <c r="BI265" s="14"/>
      <c r="BJ265" s="15"/>
      <c r="BK265" s="15"/>
      <c r="BL265" s="14"/>
    </row>
    <row r="266" spans="2:64" ht="12" customHeight="1" x14ac:dyDescent="0.15">
      <c r="B266" s="50" t="s">
        <v>366</v>
      </c>
      <c r="C266" s="51" t="s">
        <v>364</v>
      </c>
      <c r="D266" s="21">
        <f>IF(N260="","",N260)</f>
        <v>11</v>
      </c>
      <c r="E266" s="7" t="str">
        <f t="shared" si="85"/>
        <v>-</v>
      </c>
      <c r="F266" s="42">
        <f>IF(L260="","",L260)</f>
        <v>15</v>
      </c>
      <c r="G266" s="305" t="str">
        <f>IF(I263="","",I263)</f>
        <v/>
      </c>
      <c r="H266" s="154" t="str">
        <f>IF(N263="","",N263)</f>
        <v/>
      </c>
      <c r="I266" s="152" t="str">
        <f t="shared" si="87"/>
        <v/>
      </c>
      <c r="J266" s="153" t="str">
        <f>IF(L263="","",L263)</f>
        <v/>
      </c>
      <c r="K266" s="346" t="str">
        <f>IF(M263="","",M263)</f>
        <v/>
      </c>
      <c r="L266" s="310"/>
      <c r="M266" s="311"/>
      <c r="N266" s="311"/>
      <c r="O266" s="312"/>
      <c r="P266" s="31">
        <v>11</v>
      </c>
      <c r="Q266" s="7" t="str">
        <f t="shared" si="82"/>
        <v>-</v>
      </c>
      <c r="R266" s="30">
        <v>15</v>
      </c>
      <c r="S266" s="300"/>
      <c r="T266" s="319"/>
      <c r="U266" s="320"/>
      <c r="V266" s="320"/>
      <c r="W266" s="321"/>
      <c r="X266" s="1"/>
      <c r="Y266" s="16">
        <f>COUNTIF(D265:S267,"○")</f>
        <v>0</v>
      </c>
      <c r="Z266" s="15">
        <f>COUNTIF(D265:S267,"×")</f>
        <v>2</v>
      </c>
      <c r="AA266" s="12">
        <f>(IF((D265&gt;F265),1,0))+(IF((D266&gt;F266),1,0))+(IF((D267&gt;F267),1,0))+(IF((H265&gt;J265),1,0))+(IF((H266&gt;J266),1,0))+(IF((H267&gt;J267),1,0))+(IF((L265&gt;N265),1,0))+(IF((L266&gt;N266),1,0))+(IF((L267&gt;N267),1,0))+(IF((P265&gt;R265),1,0))+(IF((P266&gt;R266),1,0))+(IF((P267&gt;R267),1,0))</f>
        <v>0</v>
      </c>
      <c r="AB266" s="5">
        <f>(IF((D265&lt;F265),1,0))+(IF((D266&lt;F266),1,0))+(IF((D267&lt;F267),1,0))+(IF((H265&lt;J265),1,0))+(IF((H266&lt;J266),1,0))+(IF((H267&lt;J267),1,0))+(IF((L265&lt;N265),1,0))+(IF((L266&lt;N266),1,0))+(IF((L267&lt;N267),1,0))+(IF((P265&lt;R265),1,0))+(IF((P266&lt;R266),1,0))+(IF((P267&lt;R267),1,0))</f>
        <v>4</v>
      </c>
      <c r="AC266" s="11">
        <f>AA266-AB266</f>
        <v>-4</v>
      </c>
      <c r="AD266" s="15">
        <f>SUM(D265:D267,H265:H267,L265:L267,P265:P267)</f>
        <v>38</v>
      </c>
      <c r="AE266" s="15">
        <f>SUM(F265:F267,J265:J267,N265:N267,R265:R267)</f>
        <v>60</v>
      </c>
      <c r="AF266" s="14">
        <f>AD266-AE266</f>
        <v>-22</v>
      </c>
      <c r="AG266" s="70"/>
      <c r="AH266" s="50" t="s">
        <v>183</v>
      </c>
      <c r="AI266" s="51" t="s">
        <v>360</v>
      </c>
      <c r="AJ266" s="21">
        <f>IF(AT260="","",AT260)</f>
        <v>8</v>
      </c>
      <c r="AK266" s="7" t="str">
        <f t="shared" si="86"/>
        <v>-</v>
      </c>
      <c r="AL266" s="42">
        <f>IF(AR260="","",AR260)</f>
        <v>15</v>
      </c>
      <c r="AM266" s="305" t="str">
        <f>IF(AO263="","",AO263)</f>
        <v/>
      </c>
      <c r="AN266" s="20">
        <f>IF(AT263="","",AT263)</f>
        <v>11</v>
      </c>
      <c r="AO266" s="7" t="str">
        <f t="shared" si="88"/>
        <v>-</v>
      </c>
      <c r="AP266" s="42">
        <f>IF(AR263="","",AR263)</f>
        <v>15</v>
      </c>
      <c r="AQ266" s="305" t="str">
        <f>IF(AS263="","",AS263)</f>
        <v>-</v>
      </c>
      <c r="AR266" s="310"/>
      <c r="AS266" s="311"/>
      <c r="AT266" s="311"/>
      <c r="AU266" s="312"/>
      <c r="AV266" s="31">
        <v>8</v>
      </c>
      <c r="AW266" s="7" t="str">
        <f t="shared" si="84"/>
        <v>-</v>
      </c>
      <c r="AX266" s="30">
        <v>15</v>
      </c>
      <c r="AY266" s="300"/>
      <c r="AZ266" s="319"/>
      <c r="BA266" s="320"/>
      <c r="BB266" s="320"/>
      <c r="BC266" s="321"/>
      <c r="BD266" s="1"/>
      <c r="BE266" s="16">
        <f>COUNTIF(AJ265:AY267,"○")</f>
        <v>0</v>
      </c>
      <c r="BF266" s="15">
        <f>COUNTIF(AJ265:AY267,"×")</f>
        <v>3</v>
      </c>
      <c r="BG266" s="12">
        <f>(IF((AJ265&gt;AL265),1,0))+(IF((AJ266&gt;AL266),1,0))+(IF((AJ267&gt;AL267),1,0))+(IF((AN265&gt;AP265),1,0))+(IF((AN266&gt;AP266),1,0))+(IF((AN267&gt;AP267),1,0))+(IF((AR265&gt;AT265),1,0))+(IF((AR266&gt;AT266),1,0))+(IF((AR267&gt;AT267),1,0))+(IF((AV265&gt;AX265),1,0))+(IF((AV266&gt;AX266),1,0))+(IF((AV267&gt;AX267),1,0))</f>
        <v>0</v>
      </c>
      <c r="BH266" s="5">
        <f>(IF((AJ265&lt;AL265),1,0))+(IF((AJ266&lt;AL266),1,0))+(IF((AJ267&lt;AL267),1,0))+(IF((AN265&lt;AP265),1,0))+(IF((AN266&lt;AP266),1,0))+(IF((AN267&lt;AP267),1,0))+(IF((AR265&lt;AT265),1,0))+(IF((AR266&lt;AT266),1,0))+(IF((AR267&lt;AT267),1,0))+(IF((AV265&lt;AX265),1,0))+(IF((AV266&lt;AX266),1,0))+(IF((AV267&lt;AX267),1,0))</f>
        <v>6</v>
      </c>
      <c r="BI266" s="11">
        <f>BG266-BH266</f>
        <v>-6</v>
      </c>
      <c r="BJ266" s="15">
        <f>SUM(AJ265:AJ267,AN265:AN267,AR265:AR267,AV265:AV267)</f>
        <v>41</v>
      </c>
      <c r="BK266" s="15">
        <f>SUM(AL265:AL267,AP265:AP267,AT265:AT267,AX265:AX267)</f>
        <v>90</v>
      </c>
      <c r="BL266" s="14">
        <f>BJ266-BK266</f>
        <v>-49</v>
      </c>
    </row>
    <row r="267" spans="2:64" ht="12" customHeight="1" x14ac:dyDescent="0.15">
      <c r="B267" s="54"/>
      <c r="C267" s="55" t="s">
        <v>49</v>
      </c>
      <c r="D267" s="29" t="str">
        <f>IF(N261="","",N261)</f>
        <v/>
      </c>
      <c r="E267" s="28" t="str">
        <f t="shared" si="85"/>
        <v/>
      </c>
      <c r="F267" s="26" t="str">
        <f>IF(L261="","",L261)</f>
        <v/>
      </c>
      <c r="G267" s="306" t="str">
        <f>IF(I264="","",I264)</f>
        <v/>
      </c>
      <c r="H267" s="172" t="str">
        <f>IF(N264="","",N264)</f>
        <v/>
      </c>
      <c r="I267" s="152" t="str">
        <f t="shared" si="87"/>
        <v/>
      </c>
      <c r="J267" s="170" t="str">
        <f>IF(L264="","",L264)</f>
        <v/>
      </c>
      <c r="K267" s="390" t="str">
        <f>IF(M264="","",M264)</f>
        <v/>
      </c>
      <c r="L267" s="313"/>
      <c r="M267" s="314"/>
      <c r="N267" s="314"/>
      <c r="O267" s="315"/>
      <c r="P267" s="25"/>
      <c r="Q267" s="7" t="str">
        <f t="shared" si="82"/>
        <v/>
      </c>
      <c r="R267" s="24"/>
      <c r="S267" s="303"/>
      <c r="T267" s="87">
        <f>Y266</f>
        <v>0</v>
      </c>
      <c r="U267" s="2" t="s">
        <v>2</v>
      </c>
      <c r="V267" s="88">
        <f>Z266</f>
        <v>2</v>
      </c>
      <c r="W267" s="6" t="s">
        <v>1</v>
      </c>
      <c r="X267" s="1"/>
      <c r="Y267" s="16"/>
      <c r="Z267" s="15"/>
      <c r="AA267" s="16"/>
      <c r="AB267" s="15"/>
      <c r="AC267" s="14"/>
      <c r="AD267" s="15"/>
      <c r="AE267" s="15"/>
      <c r="AF267" s="14"/>
      <c r="AG267" s="74"/>
      <c r="AH267" s="54"/>
      <c r="AI267" s="73" t="s">
        <v>50</v>
      </c>
      <c r="AJ267" s="29" t="str">
        <f>IF(AT261="","",AT261)</f>
        <v/>
      </c>
      <c r="AK267" s="28" t="str">
        <f t="shared" si="86"/>
        <v/>
      </c>
      <c r="AL267" s="26" t="str">
        <f>IF(AR261="","",AR261)</f>
        <v/>
      </c>
      <c r="AM267" s="306" t="str">
        <f>IF(AO264="","",AO264)</f>
        <v/>
      </c>
      <c r="AN267" s="27" t="str">
        <f>IF(AT264="","",AT264)</f>
        <v/>
      </c>
      <c r="AO267" s="7" t="str">
        <f t="shared" si="88"/>
        <v/>
      </c>
      <c r="AP267" s="26" t="str">
        <f>IF(AR264="","",AR264)</f>
        <v/>
      </c>
      <c r="AQ267" s="306" t="str">
        <f>IF(AS264="","",AS264)</f>
        <v/>
      </c>
      <c r="AR267" s="313"/>
      <c r="AS267" s="314"/>
      <c r="AT267" s="314"/>
      <c r="AU267" s="315"/>
      <c r="AV267" s="25"/>
      <c r="AW267" s="7" t="str">
        <f t="shared" si="84"/>
        <v/>
      </c>
      <c r="AX267" s="24"/>
      <c r="AY267" s="303"/>
      <c r="AZ267" s="87">
        <f>BE266</f>
        <v>0</v>
      </c>
      <c r="BA267" s="2" t="s">
        <v>2</v>
      </c>
      <c r="BB267" s="88">
        <f>BF266</f>
        <v>3</v>
      </c>
      <c r="BC267" s="6" t="s">
        <v>1</v>
      </c>
      <c r="BD267" s="1"/>
      <c r="BE267" s="16"/>
      <c r="BF267" s="15"/>
      <c r="BG267" s="16"/>
      <c r="BH267" s="15"/>
      <c r="BI267" s="14"/>
      <c r="BJ267" s="15"/>
      <c r="BK267" s="15"/>
      <c r="BL267" s="14"/>
    </row>
    <row r="268" spans="2:64" ht="12" customHeight="1" x14ac:dyDescent="0.15">
      <c r="B268" s="69" t="s">
        <v>222</v>
      </c>
      <c r="C268" s="51" t="s">
        <v>223</v>
      </c>
      <c r="D268" s="21">
        <f>IF(R259="","",R259)</f>
        <v>6</v>
      </c>
      <c r="E268" s="7" t="str">
        <f t="shared" si="85"/>
        <v>-</v>
      </c>
      <c r="F268" s="42">
        <f>IF(P259="","",P259)</f>
        <v>15</v>
      </c>
      <c r="G268" s="304" t="str">
        <f>IF(S259="","",IF(S259="○","×",IF(S259="×","○")))</f>
        <v>×</v>
      </c>
      <c r="H268" s="154" t="str">
        <f>IF(R262="","",R262)</f>
        <v/>
      </c>
      <c r="I268" s="148" t="str">
        <f t="shared" si="87"/>
        <v/>
      </c>
      <c r="J268" s="153" t="str">
        <f>IF(P262="","",P262)</f>
        <v/>
      </c>
      <c r="K268" s="345" t="str">
        <f>IF(S262="","",IF(S262="○","×",IF(S262="×","○")))</f>
        <v/>
      </c>
      <c r="L268" s="22">
        <f>IF(R265="","",R265)</f>
        <v>15</v>
      </c>
      <c r="M268" s="7" t="str">
        <f>IF(L268="","","-")</f>
        <v>-</v>
      </c>
      <c r="N268" s="41">
        <f>IF(P265="","",P265)</f>
        <v>12</v>
      </c>
      <c r="O268" s="304" t="str">
        <f>IF(S265="","",IF(S265="○","×",IF(S265="×","○")))</f>
        <v>○</v>
      </c>
      <c r="P268" s="307"/>
      <c r="Q268" s="308"/>
      <c r="R268" s="308"/>
      <c r="S268" s="362"/>
      <c r="T268" s="316" t="s">
        <v>381</v>
      </c>
      <c r="U268" s="317"/>
      <c r="V268" s="317"/>
      <c r="W268" s="318"/>
      <c r="X268" s="1"/>
      <c r="Y268" s="39"/>
      <c r="Z268" s="40"/>
      <c r="AA268" s="39"/>
      <c r="AB268" s="40"/>
      <c r="AC268" s="13"/>
      <c r="AD268" s="40"/>
      <c r="AE268" s="40"/>
      <c r="AF268" s="13"/>
      <c r="AG268" s="70"/>
      <c r="AH268" s="48" t="s">
        <v>158</v>
      </c>
      <c r="AI268" s="49" t="s">
        <v>159</v>
      </c>
      <c r="AJ268" s="21">
        <f>IF(AX259="","",AX259)</f>
        <v>16</v>
      </c>
      <c r="AK268" s="7" t="str">
        <f t="shared" si="86"/>
        <v>-</v>
      </c>
      <c r="AL268" s="42">
        <f>IF(AV259="","",AV259)</f>
        <v>18</v>
      </c>
      <c r="AM268" s="304" t="str">
        <f>IF(AY259="","",IF(AY259="○","×",IF(AY259="×","○")))</f>
        <v>×</v>
      </c>
      <c r="AN268" s="20">
        <f>IF(AX262="","",AX262)</f>
        <v>8</v>
      </c>
      <c r="AO268" s="23" t="str">
        <f t="shared" si="88"/>
        <v>-</v>
      </c>
      <c r="AP268" s="42">
        <f>IF(AV262="","",AV262)</f>
        <v>15</v>
      </c>
      <c r="AQ268" s="304" t="str">
        <f>IF(AY262="","",IF(AY262="○","×",IF(AY262="×","○")))</f>
        <v>○</v>
      </c>
      <c r="AR268" s="22">
        <f>IF(AX265="","",AX265)</f>
        <v>15</v>
      </c>
      <c r="AS268" s="7" t="str">
        <f>IF(AR268="","","-")</f>
        <v>-</v>
      </c>
      <c r="AT268" s="41">
        <f>IF(AV265="","",AV265)</f>
        <v>5</v>
      </c>
      <c r="AU268" s="304" t="str">
        <f>IF(AY265="","",IF(AY265="○","×",IF(AY265="×","○")))</f>
        <v>○</v>
      </c>
      <c r="AV268" s="307"/>
      <c r="AW268" s="308"/>
      <c r="AX268" s="308"/>
      <c r="AY268" s="362"/>
      <c r="AZ268" s="316" t="s">
        <v>380</v>
      </c>
      <c r="BA268" s="317"/>
      <c r="BB268" s="317"/>
      <c r="BC268" s="318"/>
      <c r="BD268" s="1"/>
      <c r="BE268" s="39"/>
      <c r="BF268" s="40"/>
      <c r="BG268" s="39"/>
      <c r="BH268" s="40"/>
      <c r="BI268" s="13"/>
      <c r="BJ268" s="40"/>
      <c r="BK268" s="40"/>
      <c r="BL268" s="13"/>
    </row>
    <row r="269" spans="2:64" ht="12" customHeight="1" x14ac:dyDescent="0.15">
      <c r="B269" s="69" t="s">
        <v>226</v>
      </c>
      <c r="C269" s="51" t="s">
        <v>331</v>
      </c>
      <c r="D269" s="21">
        <f>IF(R260="","",R260)</f>
        <v>7</v>
      </c>
      <c r="E269" s="7" t="str">
        <f t="shared" si="85"/>
        <v>-</v>
      </c>
      <c r="F269" s="42">
        <f>IF(P260="","",P260)</f>
        <v>15</v>
      </c>
      <c r="G269" s="305" t="str">
        <f>IF(I266="","",I266)</f>
        <v/>
      </c>
      <c r="H269" s="154" t="str">
        <f>IF(R263="","",R263)</f>
        <v/>
      </c>
      <c r="I269" s="152" t="str">
        <f t="shared" si="87"/>
        <v/>
      </c>
      <c r="J269" s="153" t="str">
        <f>IF(P263="","",P263)</f>
        <v/>
      </c>
      <c r="K269" s="346" t="str">
        <f>IF(M266="","",M266)</f>
        <v/>
      </c>
      <c r="L269" s="20">
        <f>IF(R266="","",R266)</f>
        <v>15</v>
      </c>
      <c r="M269" s="7" t="str">
        <f>IF(L269="","","-")</f>
        <v>-</v>
      </c>
      <c r="N269" s="42">
        <f>IF(P266="","",P266)</f>
        <v>11</v>
      </c>
      <c r="O269" s="305" t="str">
        <f>IF(Q266="","",Q266)</f>
        <v>-</v>
      </c>
      <c r="P269" s="310"/>
      <c r="Q269" s="311"/>
      <c r="R269" s="311"/>
      <c r="S269" s="363"/>
      <c r="T269" s="319"/>
      <c r="U269" s="320"/>
      <c r="V269" s="320"/>
      <c r="W269" s="321"/>
      <c r="X269" s="1"/>
      <c r="Y269" s="16">
        <f>COUNTIF(D268:S270,"○")</f>
        <v>1</v>
      </c>
      <c r="Z269" s="15">
        <f>COUNTIF(D268:S270,"×")</f>
        <v>1</v>
      </c>
      <c r="AA269" s="12">
        <f>(IF((D268&gt;F268),1,0))+(IF((D269&gt;F269),1,0))+(IF((D270&gt;F270),1,0))+(IF((H268&gt;J268),1,0))+(IF((H269&gt;J269),1,0))+(IF((H270&gt;J270),1,0))+(IF((L268&gt;N268),1,0))+(IF((L269&gt;N269),1,0))+(IF((L270&gt;N270),1,0))+(IF((P268&gt;R268),1,0))+(IF((P269&gt;R269),1,0))+(IF((P270&gt;R270),1,0))</f>
        <v>2</v>
      </c>
      <c r="AB269" s="5">
        <f>(IF((D268&lt;F268),1,0))+(IF((D269&lt;F269),1,0))+(IF((D270&lt;F270),1,0))+(IF((H268&lt;J268),1,0))+(IF((H269&lt;J269),1,0))+(IF((H270&lt;J270),1,0))+(IF((L268&lt;N268),1,0))+(IF((L269&lt;N269),1,0))+(IF((L270&lt;N270),1,0))+(IF((P268&lt;R268),1,0))+(IF((P269&lt;R269),1,0))+(IF((P270&lt;R270),1,0))</f>
        <v>2</v>
      </c>
      <c r="AC269" s="11">
        <f>AA269-AB269</f>
        <v>0</v>
      </c>
      <c r="AD269" s="15">
        <f>SUM(D268:D270,H268:H270,L268:L270,P268:P270)</f>
        <v>43</v>
      </c>
      <c r="AE269" s="15">
        <f>SUM(F268:F270,J268:J270,N268:N270,R268:R270)</f>
        <v>53</v>
      </c>
      <c r="AF269" s="14">
        <f>AD269-AE269</f>
        <v>-10</v>
      </c>
      <c r="AG269" s="70"/>
      <c r="AH269" s="50" t="s">
        <v>161</v>
      </c>
      <c r="AI269" s="51" t="s">
        <v>319</v>
      </c>
      <c r="AJ269" s="21">
        <f>IF(AX260="","",AX260)</f>
        <v>13</v>
      </c>
      <c r="AK269" s="7" t="str">
        <f t="shared" si="86"/>
        <v>-</v>
      </c>
      <c r="AL269" s="42">
        <f>IF(AV260="","",AV260)</f>
        <v>15</v>
      </c>
      <c r="AM269" s="305" t="str">
        <f>IF(AO266="","",AO266)</f>
        <v>-</v>
      </c>
      <c r="AN269" s="20">
        <f>IF(AX263="","",AX263)</f>
        <v>15</v>
      </c>
      <c r="AO269" s="7" t="str">
        <f t="shared" si="88"/>
        <v>-</v>
      </c>
      <c r="AP269" s="42">
        <f>IF(AV263="","",AV263)</f>
        <v>12</v>
      </c>
      <c r="AQ269" s="305" t="str">
        <f>IF(AS266="","",AS266)</f>
        <v/>
      </c>
      <c r="AR269" s="20">
        <f>IF(AX266="","",AX266)</f>
        <v>15</v>
      </c>
      <c r="AS269" s="7" t="str">
        <f>IF(AR269="","","-")</f>
        <v>-</v>
      </c>
      <c r="AT269" s="42">
        <f>IF(AV266="","",AV266)</f>
        <v>8</v>
      </c>
      <c r="AU269" s="305" t="str">
        <f>IF(AW266="","",AW266)</f>
        <v>-</v>
      </c>
      <c r="AV269" s="310"/>
      <c r="AW269" s="311"/>
      <c r="AX269" s="311"/>
      <c r="AY269" s="363"/>
      <c r="AZ269" s="319"/>
      <c r="BA269" s="320"/>
      <c r="BB269" s="320"/>
      <c r="BC269" s="321"/>
      <c r="BD269" s="1"/>
      <c r="BE269" s="16">
        <f>COUNTIF(AJ268:AY270,"○")</f>
        <v>2</v>
      </c>
      <c r="BF269" s="15">
        <f>COUNTIF(AJ268:AY270,"×")</f>
        <v>1</v>
      </c>
      <c r="BG269" s="12">
        <f>(IF((AJ268&gt;AL268),1,0))+(IF((AJ269&gt;AL269),1,0))+(IF((AJ270&gt;AL270),1,0))+(IF((AN268&gt;AP268),1,0))+(IF((AN269&gt;AP269),1,0))+(IF((AN270&gt;AP270),1,0))+(IF((AR268&gt;AT268),1,0))+(IF((AR269&gt;AT269),1,0))+(IF((AR270&gt;AT270),1,0))+(IF((AV268&gt;AX268),1,0))+(IF((AV269&gt;AX269),1,0))+(IF((AV270&gt;AX270),1,0))</f>
        <v>4</v>
      </c>
      <c r="BH269" s="5">
        <f>(IF((AJ268&lt;AL268),1,0))+(IF((AJ269&lt;AL269),1,0))+(IF((AJ270&lt;AL270),1,0))+(IF((AN268&lt;AP268),1,0))+(IF((AN269&lt;AP269),1,0))+(IF((AN270&lt;AP270),1,0))+(IF((AR268&lt;AT268),1,0))+(IF((AR269&lt;AT269),1,0))+(IF((AR270&lt;AT270),1,0))+(IF((AV268&lt;AX268),1,0))+(IF((AV269&lt;AX269),1,0))+(IF((AV270&lt;AX270),1,0))</f>
        <v>3</v>
      </c>
      <c r="BI269" s="11">
        <f>BG269-BH269</f>
        <v>1</v>
      </c>
      <c r="BJ269" s="15">
        <f>SUM(AJ268:AJ270,AN268:AN270,AR268:AR270,AV268:AV270)</f>
        <v>100</v>
      </c>
      <c r="BK269" s="15">
        <f>SUM(AL268:AL270,AP268:AP270,AT268:AT270,AX268:AX270)</f>
        <v>89</v>
      </c>
      <c r="BL269" s="14">
        <f>BJ269-BK269</f>
        <v>11</v>
      </c>
    </row>
    <row r="270" spans="2:64" ht="12" customHeight="1" thickBot="1" x14ac:dyDescent="0.2">
      <c r="B270" s="52"/>
      <c r="C270" s="53" t="s">
        <v>48</v>
      </c>
      <c r="D270" s="19" t="str">
        <f>IF(R261="","",R261)</f>
        <v/>
      </c>
      <c r="E270" s="17" t="str">
        <f t="shared" si="85"/>
        <v/>
      </c>
      <c r="F270" s="43" t="str">
        <f>IF(P261="","",P261)</f>
        <v/>
      </c>
      <c r="G270" s="344" t="str">
        <f>IF(I267="","",I267)</f>
        <v/>
      </c>
      <c r="H270" s="158" t="str">
        <f>IF(R264="","",R264)</f>
        <v/>
      </c>
      <c r="I270" s="156" t="str">
        <f t="shared" si="87"/>
        <v/>
      </c>
      <c r="J270" s="157" t="str">
        <f>IF(P264="","",P264)</f>
        <v/>
      </c>
      <c r="K270" s="347" t="str">
        <f>IF(M267="","",M267)</f>
        <v/>
      </c>
      <c r="L270" s="18" t="str">
        <f>IF(R267="","",R267)</f>
        <v/>
      </c>
      <c r="M270" s="17" t="str">
        <f>IF(L270="","","-")</f>
        <v/>
      </c>
      <c r="N270" s="43" t="str">
        <f>IF(P267="","",P267)</f>
        <v/>
      </c>
      <c r="O270" s="344" t="str">
        <f>IF(Q267="","",Q267)</f>
        <v/>
      </c>
      <c r="P270" s="364"/>
      <c r="Q270" s="365"/>
      <c r="R270" s="365"/>
      <c r="S270" s="366"/>
      <c r="T270" s="89">
        <f>Y269</f>
        <v>1</v>
      </c>
      <c r="U270" s="4" t="s">
        <v>2</v>
      </c>
      <c r="V270" s="90">
        <f>Z269</f>
        <v>1</v>
      </c>
      <c r="W270" s="3" t="s">
        <v>1</v>
      </c>
      <c r="X270" s="1"/>
      <c r="Y270" s="10"/>
      <c r="Z270" s="9"/>
      <c r="AA270" s="10"/>
      <c r="AB270" s="9"/>
      <c r="AC270" s="8"/>
      <c r="AD270" s="9"/>
      <c r="AE270" s="9"/>
      <c r="AF270" s="8"/>
      <c r="AG270" s="74"/>
      <c r="AH270" s="52"/>
      <c r="AI270" s="53" t="s">
        <v>49</v>
      </c>
      <c r="AJ270" s="19" t="str">
        <f>IF(AX261="","",AX261)</f>
        <v/>
      </c>
      <c r="AK270" s="17" t="str">
        <f t="shared" si="86"/>
        <v/>
      </c>
      <c r="AL270" s="43" t="str">
        <f>IF(AV261="","",AV261)</f>
        <v/>
      </c>
      <c r="AM270" s="344" t="str">
        <f>IF(AO267="","",AO267)</f>
        <v/>
      </c>
      <c r="AN270" s="18">
        <f>IF(AX264="","",AX264)</f>
        <v>18</v>
      </c>
      <c r="AO270" s="17" t="str">
        <f t="shared" si="88"/>
        <v>-</v>
      </c>
      <c r="AP270" s="43">
        <f>IF(AV264="","",AV264)</f>
        <v>16</v>
      </c>
      <c r="AQ270" s="344" t="str">
        <f>IF(AS267="","",AS267)</f>
        <v/>
      </c>
      <c r="AR270" s="18" t="str">
        <f>IF(AX267="","",AX267)</f>
        <v/>
      </c>
      <c r="AS270" s="17" t="str">
        <f>IF(AR270="","","-")</f>
        <v/>
      </c>
      <c r="AT270" s="43" t="str">
        <f>IF(AV267="","",AV267)</f>
        <v/>
      </c>
      <c r="AU270" s="344" t="str">
        <f>IF(AW267="","",AW267)</f>
        <v/>
      </c>
      <c r="AV270" s="364"/>
      <c r="AW270" s="365"/>
      <c r="AX270" s="365"/>
      <c r="AY270" s="366"/>
      <c r="AZ270" s="89">
        <f>BE269</f>
        <v>2</v>
      </c>
      <c r="BA270" s="4" t="s">
        <v>2</v>
      </c>
      <c r="BB270" s="90">
        <f>BF269</f>
        <v>1</v>
      </c>
      <c r="BC270" s="3" t="s">
        <v>1</v>
      </c>
      <c r="BD270" s="1"/>
      <c r="BE270" s="10"/>
      <c r="BF270" s="9"/>
      <c r="BG270" s="10"/>
      <c r="BH270" s="9"/>
      <c r="BI270" s="8"/>
      <c r="BJ270" s="9"/>
      <c r="BK270" s="9"/>
      <c r="BL270" s="8"/>
    </row>
    <row r="271" spans="2:64" ht="12" customHeight="1" thickBot="1" x14ac:dyDescent="0.2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68"/>
      <c r="BE271" s="68"/>
      <c r="BF271" s="68"/>
      <c r="BG271" s="68"/>
      <c r="BH271" s="68"/>
      <c r="BI271" s="68"/>
      <c r="BJ271" s="68"/>
      <c r="BK271" s="68"/>
      <c r="BL271" s="68"/>
    </row>
    <row r="272" spans="2:64" ht="12" customHeight="1" x14ac:dyDescent="0.15">
      <c r="B272" s="355" t="s">
        <v>278</v>
      </c>
      <c r="C272" s="356"/>
      <c r="D272" s="359" t="str">
        <f>B274</f>
        <v>浜田祐輔</v>
      </c>
      <c r="E272" s="330"/>
      <c r="F272" s="330"/>
      <c r="G272" s="331"/>
      <c r="H272" s="329" t="str">
        <f>B277</f>
        <v>岡田　健</v>
      </c>
      <c r="I272" s="330"/>
      <c r="J272" s="330"/>
      <c r="K272" s="331"/>
      <c r="L272" s="329" t="str">
        <f>B280</f>
        <v>久次米俊輔</v>
      </c>
      <c r="M272" s="330"/>
      <c r="N272" s="330"/>
      <c r="O272" s="331"/>
      <c r="P272" s="329" t="str">
        <f>B283</f>
        <v>岡田和夫</v>
      </c>
      <c r="Q272" s="330"/>
      <c r="R272" s="330"/>
      <c r="S272" s="332"/>
      <c r="T272" s="333" t="s">
        <v>4</v>
      </c>
      <c r="U272" s="334"/>
      <c r="V272" s="334"/>
      <c r="W272" s="335"/>
      <c r="X272" s="91"/>
      <c r="Y272" s="288" t="s">
        <v>24</v>
      </c>
      <c r="Z272" s="289"/>
      <c r="AA272" s="288" t="s">
        <v>23</v>
      </c>
      <c r="AB272" s="290"/>
      <c r="AC272" s="289"/>
      <c r="AD272" s="291" t="s">
        <v>22</v>
      </c>
      <c r="AE272" s="292"/>
      <c r="AF272" s="293"/>
      <c r="AG272" s="62"/>
      <c r="AH272" s="355" t="s">
        <v>277</v>
      </c>
      <c r="AI272" s="403"/>
      <c r="AJ272" s="359" t="str">
        <f>AH274</f>
        <v>桒島利幸</v>
      </c>
      <c r="AK272" s="330"/>
      <c r="AL272" s="330"/>
      <c r="AM272" s="331"/>
      <c r="AN272" s="329" t="str">
        <f>AH277</f>
        <v>高橋和也</v>
      </c>
      <c r="AO272" s="330"/>
      <c r="AP272" s="330"/>
      <c r="AQ272" s="331"/>
      <c r="AR272" s="329" t="str">
        <f>AH280</f>
        <v>檜田伸一郎</v>
      </c>
      <c r="AS272" s="330"/>
      <c r="AT272" s="330"/>
      <c r="AU272" s="331"/>
      <c r="AV272" s="329" t="str">
        <f>AH283</f>
        <v>櫻井玲寿</v>
      </c>
      <c r="AW272" s="330"/>
      <c r="AX272" s="330"/>
      <c r="AY272" s="332"/>
      <c r="AZ272" s="333" t="s">
        <v>4</v>
      </c>
      <c r="BA272" s="334"/>
      <c r="BB272" s="334"/>
      <c r="BC272" s="335"/>
      <c r="BD272" s="91"/>
      <c r="BE272" s="288" t="s">
        <v>24</v>
      </c>
      <c r="BF272" s="289"/>
      <c r="BG272" s="288" t="s">
        <v>23</v>
      </c>
      <c r="BH272" s="290"/>
      <c r="BI272" s="289"/>
      <c r="BJ272" s="291" t="s">
        <v>22</v>
      </c>
      <c r="BK272" s="292"/>
      <c r="BL272" s="293"/>
    </row>
    <row r="273" spans="2:64" ht="12" customHeight="1" thickBot="1" x14ac:dyDescent="0.2">
      <c r="B273" s="381"/>
      <c r="C273" s="382"/>
      <c r="D273" s="354" t="str">
        <f>B275</f>
        <v>杉谷　梢</v>
      </c>
      <c r="E273" s="323"/>
      <c r="F273" s="323"/>
      <c r="G273" s="324"/>
      <c r="H273" s="322" t="str">
        <f>B278</f>
        <v>武田理沙</v>
      </c>
      <c r="I273" s="323"/>
      <c r="J273" s="323"/>
      <c r="K273" s="324"/>
      <c r="L273" s="322" t="str">
        <f>B281</f>
        <v>矢野栄里香</v>
      </c>
      <c r="M273" s="323"/>
      <c r="N273" s="323"/>
      <c r="O273" s="324"/>
      <c r="P273" s="322" t="str">
        <f>B284</f>
        <v>内木場奈保子</v>
      </c>
      <c r="Q273" s="323"/>
      <c r="R273" s="323"/>
      <c r="S273" s="325"/>
      <c r="T273" s="326" t="s">
        <v>3</v>
      </c>
      <c r="U273" s="327"/>
      <c r="V273" s="327"/>
      <c r="W273" s="328"/>
      <c r="X273" s="91"/>
      <c r="Y273" s="92" t="s">
        <v>21</v>
      </c>
      <c r="Z273" s="93" t="s">
        <v>1</v>
      </c>
      <c r="AA273" s="92" t="s">
        <v>25</v>
      </c>
      <c r="AB273" s="93" t="s">
        <v>20</v>
      </c>
      <c r="AC273" s="94" t="s">
        <v>19</v>
      </c>
      <c r="AD273" s="93" t="s">
        <v>25</v>
      </c>
      <c r="AE273" s="93" t="s">
        <v>20</v>
      </c>
      <c r="AF273" s="94" t="s">
        <v>19</v>
      </c>
      <c r="AG273" s="62"/>
      <c r="AH273" s="381"/>
      <c r="AI273" s="404"/>
      <c r="AJ273" s="354" t="str">
        <f>AH275</f>
        <v>桒島正子</v>
      </c>
      <c r="AK273" s="323"/>
      <c r="AL273" s="323"/>
      <c r="AM273" s="324"/>
      <c r="AN273" s="322" t="str">
        <f>AH278</f>
        <v>安藤真樹子</v>
      </c>
      <c r="AO273" s="323"/>
      <c r="AP273" s="323"/>
      <c r="AQ273" s="324"/>
      <c r="AR273" s="322" t="str">
        <f>AH281</f>
        <v>西川　綾</v>
      </c>
      <c r="AS273" s="323"/>
      <c r="AT273" s="323"/>
      <c r="AU273" s="324"/>
      <c r="AV273" s="322" t="str">
        <f>AH284</f>
        <v>下村麻友</v>
      </c>
      <c r="AW273" s="323"/>
      <c r="AX273" s="323"/>
      <c r="AY273" s="325"/>
      <c r="AZ273" s="326" t="s">
        <v>3</v>
      </c>
      <c r="BA273" s="327"/>
      <c r="BB273" s="327"/>
      <c r="BC273" s="328"/>
      <c r="BD273" s="91"/>
      <c r="BE273" s="92" t="s">
        <v>21</v>
      </c>
      <c r="BF273" s="93" t="s">
        <v>1</v>
      </c>
      <c r="BG273" s="92" t="s">
        <v>25</v>
      </c>
      <c r="BH273" s="93" t="s">
        <v>20</v>
      </c>
      <c r="BI273" s="94" t="s">
        <v>19</v>
      </c>
      <c r="BJ273" s="93" t="s">
        <v>25</v>
      </c>
      <c r="BK273" s="93" t="s">
        <v>20</v>
      </c>
      <c r="BL273" s="94" t="s">
        <v>19</v>
      </c>
    </row>
    <row r="274" spans="2:64" ht="12" customHeight="1" x14ac:dyDescent="0.15">
      <c r="B274" s="69" t="s">
        <v>243</v>
      </c>
      <c r="C274" s="85" t="s">
        <v>334</v>
      </c>
      <c r="D274" s="373"/>
      <c r="E274" s="374"/>
      <c r="F274" s="374"/>
      <c r="G274" s="375"/>
      <c r="H274" s="31">
        <v>15</v>
      </c>
      <c r="I274" s="7" t="str">
        <f>IF(H274="","","-")</f>
        <v>-</v>
      </c>
      <c r="J274" s="30">
        <v>12</v>
      </c>
      <c r="K274" s="294" t="str">
        <f>IF(H274&lt;&gt;"",IF(H274&gt;J274,IF(H275&gt;J275,"○",IF(H276&gt;J276,"○","×")),IF(H275&gt;J275,IF(H276&gt;J276,"○","×"),"×")),"")</f>
        <v>○</v>
      </c>
      <c r="L274" s="31">
        <v>15</v>
      </c>
      <c r="M274" s="33" t="str">
        <f t="shared" ref="M274:M279" si="89">IF(L274="","","-")</f>
        <v>-</v>
      </c>
      <c r="N274" s="35">
        <v>11</v>
      </c>
      <c r="O274" s="294" t="str">
        <f>IF(L274&lt;&gt;"",IF(L274&gt;N274,IF(L275&gt;N275,"○",IF(L276&gt;N276,"○","×")),IF(L275&gt;N275,IF(L276&gt;N276,"○","×"),"×")),"")</f>
        <v>○</v>
      </c>
      <c r="P274" s="34">
        <v>15</v>
      </c>
      <c r="Q274" s="33" t="str">
        <f t="shared" ref="Q274:Q282" si="90">IF(P274="","","-")</f>
        <v>-</v>
      </c>
      <c r="R274" s="30">
        <v>9</v>
      </c>
      <c r="S274" s="299" t="str">
        <f>IF(P274&lt;&gt;"",IF(P274&gt;R274,IF(P275&gt;R275,"○",IF(P276&gt;R276,"○","×")),IF(P275&gt;R275,IF(P276&gt;R276,"○","×"),"×")),"")</f>
        <v>○</v>
      </c>
      <c r="T274" s="336" t="s">
        <v>382</v>
      </c>
      <c r="U274" s="337"/>
      <c r="V274" s="337"/>
      <c r="W274" s="338"/>
      <c r="X274" s="1"/>
      <c r="Y274" s="16"/>
      <c r="Z274" s="15"/>
      <c r="AA274" s="39"/>
      <c r="AB274" s="40"/>
      <c r="AC274" s="13"/>
      <c r="AD274" s="15"/>
      <c r="AE274" s="15"/>
      <c r="AF274" s="14"/>
      <c r="AG274" s="70"/>
      <c r="AH274" s="69" t="s">
        <v>90</v>
      </c>
      <c r="AI274" s="51" t="s">
        <v>308</v>
      </c>
      <c r="AJ274" s="373"/>
      <c r="AK274" s="374"/>
      <c r="AL274" s="374"/>
      <c r="AM274" s="375"/>
      <c r="AN274" s="31">
        <v>15</v>
      </c>
      <c r="AO274" s="7" t="str">
        <f>IF(AN274="","","-")</f>
        <v>-</v>
      </c>
      <c r="AP274" s="30">
        <v>8</v>
      </c>
      <c r="AQ274" s="294" t="str">
        <f>IF(AN274&lt;&gt;"",IF(AN274&gt;AP274,IF(AN275&gt;AP275,"○",IF(AN276&gt;AP276,"○","×")),IF(AN275&gt;AP275,IF(AN276&gt;AP276,"○","×"),"×")),"")</f>
        <v>×</v>
      </c>
      <c r="AR274" s="159"/>
      <c r="AS274" s="160" t="str">
        <f t="shared" ref="AS274:AS279" si="91">IF(AR274="","","-")</f>
        <v/>
      </c>
      <c r="AT274" s="161"/>
      <c r="AU274" s="297" t="str">
        <f>IF(AR274&lt;&gt;"",IF(AR274&gt;AT274,IF(AR275&gt;AT275,"○",IF(AR276&gt;AT276,"○","×")),IF(AR275&gt;AT275,IF(AR276&gt;AT276,"○","×"),"×")),"")</f>
        <v/>
      </c>
      <c r="AV274" s="34">
        <v>15</v>
      </c>
      <c r="AW274" s="33" t="str">
        <f t="shared" ref="AW274:AW282" si="92">IF(AV274="","","-")</f>
        <v>-</v>
      </c>
      <c r="AX274" s="30">
        <v>7</v>
      </c>
      <c r="AY274" s="299" t="str">
        <f>IF(AV274&lt;&gt;"",IF(AV274&gt;AX274,IF(AV275&gt;AX275,"○",IF(AV276&gt;AX276,"○","×")),IF(AV275&gt;AX275,IF(AV276&gt;AX276,"○","×"),"×")),"")</f>
        <v>○</v>
      </c>
      <c r="AZ274" s="336" t="s">
        <v>382</v>
      </c>
      <c r="BA274" s="337"/>
      <c r="BB274" s="337"/>
      <c r="BC274" s="338"/>
      <c r="BD274" s="1"/>
      <c r="BE274" s="16"/>
      <c r="BF274" s="15"/>
      <c r="BG274" s="39"/>
      <c r="BH274" s="40"/>
      <c r="BI274" s="13"/>
      <c r="BJ274" s="15"/>
      <c r="BK274" s="15"/>
      <c r="BL274" s="14"/>
    </row>
    <row r="275" spans="2:64" ht="12" customHeight="1" x14ac:dyDescent="0.15">
      <c r="B275" s="69" t="s">
        <v>245</v>
      </c>
      <c r="C275" s="85" t="s">
        <v>334</v>
      </c>
      <c r="D275" s="376"/>
      <c r="E275" s="311"/>
      <c r="F275" s="311"/>
      <c r="G275" s="312"/>
      <c r="H275" s="31">
        <v>15</v>
      </c>
      <c r="I275" s="7" t="str">
        <f>IF(H275="","","-")</f>
        <v>-</v>
      </c>
      <c r="J275" s="32">
        <v>10</v>
      </c>
      <c r="K275" s="295"/>
      <c r="L275" s="31">
        <v>15</v>
      </c>
      <c r="M275" s="7" t="str">
        <f t="shared" si="89"/>
        <v>-</v>
      </c>
      <c r="N275" s="30">
        <v>8</v>
      </c>
      <c r="O275" s="295"/>
      <c r="P275" s="31">
        <v>15</v>
      </c>
      <c r="Q275" s="7" t="str">
        <f t="shared" si="90"/>
        <v>-</v>
      </c>
      <c r="R275" s="30">
        <v>4</v>
      </c>
      <c r="S275" s="300"/>
      <c r="T275" s="319"/>
      <c r="U275" s="320"/>
      <c r="V275" s="320"/>
      <c r="W275" s="321"/>
      <c r="X275" s="1"/>
      <c r="Y275" s="16">
        <f>COUNTIF(D274:S276,"○")</f>
        <v>3</v>
      </c>
      <c r="Z275" s="15">
        <f>COUNTIF(D274:S276,"×")</f>
        <v>0</v>
      </c>
      <c r="AA275" s="12">
        <f>(IF((D274&gt;F274),1,0))+(IF((D275&gt;F275),1,0))+(IF((D276&gt;F276),1,0))+(IF((H274&gt;J274),1,0))+(IF((H275&gt;J275),1,0))+(IF((H276&gt;J276),1,0))+(IF((L274&gt;N274),1,0))+(IF((L275&gt;N275),1,0))+(IF((L276&gt;N276),1,0))+(IF((P274&gt;R274),1,0))+(IF((P275&gt;R275),1,0))+(IF((P276&gt;R276),1,0))</f>
        <v>6</v>
      </c>
      <c r="AB275" s="5">
        <f>(IF((D274&lt;F274),1,0))+(IF((D275&lt;F275),1,0))+(IF((D276&lt;F276),1,0))+(IF((H274&lt;J274),1,0))+(IF((H275&lt;J275),1,0))+(IF((H276&lt;J276),1,0))+(IF((L274&lt;N274),1,0))+(IF((L275&lt;N275),1,0))+(IF((L276&lt;N276),1,0))+(IF((P274&lt;R274),1,0))+(IF((P275&lt;R275),1,0))+(IF((P276&lt;R276),1,0))</f>
        <v>0</v>
      </c>
      <c r="AC275" s="11">
        <f>AA275-AB275</f>
        <v>6</v>
      </c>
      <c r="AD275" s="15">
        <f>SUM(D274:D276,H274:H276,L274:L276,P274:P276)</f>
        <v>90</v>
      </c>
      <c r="AE275" s="15">
        <f>SUM(F274:F276,J274:J276,N274:N276,R274:R276)</f>
        <v>54</v>
      </c>
      <c r="AF275" s="14">
        <f>AD275-AE275</f>
        <v>36</v>
      </c>
      <c r="AG275" s="70"/>
      <c r="AH275" s="69" t="s">
        <v>92</v>
      </c>
      <c r="AI275" s="51" t="s">
        <v>308</v>
      </c>
      <c r="AJ275" s="376"/>
      <c r="AK275" s="311"/>
      <c r="AL275" s="311"/>
      <c r="AM275" s="312"/>
      <c r="AN275" s="31">
        <v>13</v>
      </c>
      <c r="AO275" s="7" t="str">
        <f>IF(AN275="","","-")</f>
        <v>-</v>
      </c>
      <c r="AP275" s="32">
        <v>15</v>
      </c>
      <c r="AQ275" s="295"/>
      <c r="AR275" s="162"/>
      <c r="AS275" s="152" t="str">
        <f t="shared" si="91"/>
        <v/>
      </c>
      <c r="AT275" s="163"/>
      <c r="AU275" s="298"/>
      <c r="AV275" s="31">
        <v>15</v>
      </c>
      <c r="AW275" s="7" t="str">
        <f t="shared" si="92"/>
        <v>-</v>
      </c>
      <c r="AX275" s="30">
        <v>12</v>
      </c>
      <c r="AY275" s="300"/>
      <c r="AZ275" s="319"/>
      <c r="BA275" s="320"/>
      <c r="BB275" s="320"/>
      <c r="BC275" s="321"/>
      <c r="BD275" s="1"/>
      <c r="BE275" s="16">
        <f>COUNTIF(AJ274:AY276,"○")</f>
        <v>1</v>
      </c>
      <c r="BF275" s="15">
        <f>COUNTIF(AJ274:AY276,"×")</f>
        <v>1</v>
      </c>
      <c r="BG275" s="12">
        <f>(IF((AJ274&gt;AL274),1,0))+(IF((AJ275&gt;AL275),1,0))+(IF((AJ276&gt;AL276),1,0))+(IF((AN274&gt;AP274),1,0))+(IF((AN275&gt;AP275),1,0))+(IF((AN276&gt;AP276),1,0))+(IF((AR274&gt;AT274),1,0))+(IF((AR275&gt;AT275),1,0))+(IF((AR276&gt;AT276),1,0))+(IF((AV274&gt;AX274),1,0))+(IF((AV275&gt;AX275),1,0))+(IF((AV276&gt;AX276),1,0))</f>
        <v>3</v>
      </c>
      <c r="BH275" s="5">
        <f>(IF((AJ274&lt;AL274),1,0))+(IF((AJ275&lt;AL275),1,0))+(IF((AJ276&lt;AL276),1,0))+(IF((AN274&lt;AP274),1,0))+(IF((AN275&lt;AP275),1,0))+(IF((AN276&lt;AP276),1,0))+(IF((AR274&lt;AT274),1,0))+(IF((AR275&lt;AT275),1,0))+(IF((AR276&lt;AT276),1,0))+(IF((AV274&lt;AX274),1,0))+(IF((AV275&lt;AX275),1,0))+(IF((AV276&lt;AX276),1,0))</f>
        <v>2</v>
      </c>
      <c r="BI275" s="11">
        <f>BG275-BH275</f>
        <v>1</v>
      </c>
      <c r="BJ275" s="15">
        <f>SUM(AJ274:AJ276,AN274:AN276,AR274:AR276,AV274:AV276)</f>
        <v>66</v>
      </c>
      <c r="BK275" s="15">
        <f>SUM(AL274:AL276,AP274:AP276,AT274:AT276,AX274:AX276)</f>
        <v>57</v>
      </c>
      <c r="BL275" s="14">
        <f>BJ275-BK275</f>
        <v>9</v>
      </c>
    </row>
    <row r="276" spans="2:64" ht="12" customHeight="1" x14ac:dyDescent="0.15">
      <c r="B276" s="54"/>
      <c r="C276" s="73" t="s">
        <v>52</v>
      </c>
      <c r="D276" s="377"/>
      <c r="E276" s="314"/>
      <c r="F276" s="314"/>
      <c r="G276" s="315"/>
      <c r="H276" s="25"/>
      <c r="I276" s="7" t="str">
        <f>IF(H276="","","-")</f>
        <v/>
      </c>
      <c r="J276" s="24"/>
      <c r="K276" s="296"/>
      <c r="L276" s="25"/>
      <c r="M276" s="28" t="str">
        <f t="shared" si="89"/>
        <v/>
      </c>
      <c r="N276" s="24"/>
      <c r="O276" s="295"/>
      <c r="P276" s="25"/>
      <c r="Q276" s="28" t="str">
        <f t="shared" si="90"/>
        <v/>
      </c>
      <c r="R276" s="24"/>
      <c r="S276" s="300"/>
      <c r="T276" s="87">
        <f>Y275</f>
        <v>3</v>
      </c>
      <c r="U276" s="2" t="s">
        <v>2</v>
      </c>
      <c r="V276" s="88">
        <f>Z275</f>
        <v>0</v>
      </c>
      <c r="W276" s="6" t="s">
        <v>1</v>
      </c>
      <c r="X276" s="1"/>
      <c r="Y276" s="16"/>
      <c r="Z276" s="15"/>
      <c r="AA276" s="16"/>
      <c r="AB276" s="15"/>
      <c r="AC276" s="14"/>
      <c r="AD276" s="15"/>
      <c r="AE276" s="15"/>
      <c r="AF276" s="14"/>
      <c r="AG276" s="74"/>
      <c r="AH276" s="54"/>
      <c r="AI276" s="73" t="s">
        <v>302</v>
      </c>
      <c r="AJ276" s="377"/>
      <c r="AK276" s="314"/>
      <c r="AL276" s="314"/>
      <c r="AM276" s="315"/>
      <c r="AN276" s="25">
        <v>8</v>
      </c>
      <c r="AO276" s="7" t="str">
        <f>IF(AN276="","","-")</f>
        <v>-</v>
      </c>
      <c r="AP276" s="24">
        <v>15</v>
      </c>
      <c r="AQ276" s="296"/>
      <c r="AR276" s="164"/>
      <c r="AS276" s="165" t="str">
        <f t="shared" si="91"/>
        <v/>
      </c>
      <c r="AT276" s="166"/>
      <c r="AU276" s="298"/>
      <c r="AV276" s="25"/>
      <c r="AW276" s="28" t="str">
        <f t="shared" si="92"/>
        <v/>
      </c>
      <c r="AX276" s="24"/>
      <c r="AY276" s="300"/>
      <c r="AZ276" s="87">
        <f>BE275</f>
        <v>1</v>
      </c>
      <c r="BA276" s="2" t="s">
        <v>2</v>
      </c>
      <c r="BB276" s="88">
        <f>BF275</f>
        <v>1</v>
      </c>
      <c r="BC276" s="6" t="s">
        <v>1</v>
      </c>
      <c r="BD276" s="1"/>
      <c r="BE276" s="16"/>
      <c r="BF276" s="15"/>
      <c r="BG276" s="16"/>
      <c r="BH276" s="15"/>
      <c r="BI276" s="14"/>
      <c r="BJ276" s="15"/>
      <c r="BK276" s="15"/>
      <c r="BL276" s="14"/>
    </row>
    <row r="277" spans="2:64" ht="12" customHeight="1" x14ac:dyDescent="0.15">
      <c r="B277" s="69" t="s">
        <v>239</v>
      </c>
      <c r="C277" s="49" t="s">
        <v>333</v>
      </c>
      <c r="D277" s="21">
        <f>IF(J274="","",J274)</f>
        <v>12</v>
      </c>
      <c r="E277" s="7" t="str">
        <f t="shared" ref="E277:E285" si="93">IF(D277="","","-")</f>
        <v>-</v>
      </c>
      <c r="F277" s="42">
        <f>IF(H274="","",H274)</f>
        <v>15</v>
      </c>
      <c r="G277" s="304" t="str">
        <f>IF(K274="","",IF(K274="○","×",IF(K274="×","○")))</f>
        <v>×</v>
      </c>
      <c r="H277" s="307"/>
      <c r="I277" s="308"/>
      <c r="J277" s="308"/>
      <c r="K277" s="309"/>
      <c r="L277" s="31">
        <v>15</v>
      </c>
      <c r="M277" s="7" t="str">
        <f t="shared" si="89"/>
        <v>-</v>
      </c>
      <c r="N277" s="30">
        <v>12</v>
      </c>
      <c r="O277" s="301" t="str">
        <f>IF(L277&lt;&gt;"",IF(L277&gt;N277,IF(L278&gt;N278,"○",IF(L279&gt;N279,"○","×")),IF(L278&gt;N278,IF(L279&gt;N279,"○","×"),"×")),"")</f>
        <v>○</v>
      </c>
      <c r="P277" s="31">
        <v>11</v>
      </c>
      <c r="Q277" s="7" t="str">
        <f t="shared" si="90"/>
        <v>-</v>
      </c>
      <c r="R277" s="30">
        <v>15</v>
      </c>
      <c r="S277" s="302" t="str">
        <f>IF(P277&lt;&gt;"",IF(P277&gt;R277,IF(P278&gt;R278,"○",IF(P279&gt;R279,"○","×")),IF(P278&gt;R278,IF(P279&gt;R279,"○","×"),"×")),"")</f>
        <v>×</v>
      </c>
      <c r="T277" s="316" t="s">
        <v>380</v>
      </c>
      <c r="U277" s="317"/>
      <c r="V277" s="317"/>
      <c r="W277" s="318"/>
      <c r="X277" s="1"/>
      <c r="Y277" s="39"/>
      <c r="Z277" s="40"/>
      <c r="AA277" s="39"/>
      <c r="AB277" s="40"/>
      <c r="AC277" s="13"/>
      <c r="AD277" s="40"/>
      <c r="AE277" s="40"/>
      <c r="AF277" s="13"/>
      <c r="AG277" s="70"/>
      <c r="AH277" s="48" t="s">
        <v>113</v>
      </c>
      <c r="AI277" s="76" t="s">
        <v>64</v>
      </c>
      <c r="AJ277" s="21">
        <f>IF(AP274="","",AP274)</f>
        <v>8</v>
      </c>
      <c r="AK277" s="7" t="str">
        <f t="shared" ref="AK277:AK285" si="94">IF(AJ277="","","-")</f>
        <v>-</v>
      </c>
      <c r="AL277" s="42">
        <f>IF(AN274="","",AN274)</f>
        <v>15</v>
      </c>
      <c r="AM277" s="304" t="str">
        <f>IF(AQ274="","",IF(AQ274="○","×",IF(AQ274="×","○")))</f>
        <v>○</v>
      </c>
      <c r="AN277" s="307"/>
      <c r="AO277" s="308"/>
      <c r="AP277" s="308"/>
      <c r="AQ277" s="309"/>
      <c r="AR277" s="162"/>
      <c r="AS277" s="152" t="str">
        <f t="shared" si="91"/>
        <v/>
      </c>
      <c r="AT277" s="163"/>
      <c r="AU277" s="339" t="str">
        <f>IF(AR277&lt;&gt;"",IF(AR277&gt;AT277,IF(AR278&gt;AT278,"○",IF(AR279&gt;AT279,"○","×")),IF(AR278&gt;AT278,IF(AR279&gt;AT279,"○","×"),"×")),"")</f>
        <v/>
      </c>
      <c r="AV277" s="31">
        <v>12</v>
      </c>
      <c r="AW277" s="7" t="str">
        <f t="shared" si="92"/>
        <v>-</v>
      </c>
      <c r="AX277" s="30">
        <v>15</v>
      </c>
      <c r="AY277" s="302" t="str">
        <f>IF(AV277&lt;&gt;"",IF(AV277&gt;AX277,IF(AV278&gt;AX278,"○",IF(AV279&gt;AX279,"○","×")),IF(AV278&gt;AX278,IF(AV279&gt;AX279,"○","×"),"×")),"")</f>
        <v>×</v>
      </c>
      <c r="AZ277" s="316" t="s">
        <v>380</v>
      </c>
      <c r="BA277" s="317"/>
      <c r="BB277" s="317"/>
      <c r="BC277" s="318"/>
      <c r="BD277" s="1"/>
      <c r="BE277" s="39"/>
      <c r="BF277" s="40"/>
      <c r="BG277" s="39"/>
      <c r="BH277" s="40"/>
      <c r="BI277" s="13"/>
      <c r="BJ277" s="40"/>
      <c r="BK277" s="40"/>
      <c r="BL277" s="13"/>
    </row>
    <row r="278" spans="2:64" ht="12" customHeight="1" x14ac:dyDescent="0.15">
      <c r="B278" s="69" t="s">
        <v>241</v>
      </c>
      <c r="C278" s="51" t="s">
        <v>333</v>
      </c>
      <c r="D278" s="21">
        <f>IF(J275="","",J275)</f>
        <v>10</v>
      </c>
      <c r="E278" s="7" t="str">
        <f t="shared" si="93"/>
        <v>-</v>
      </c>
      <c r="F278" s="42">
        <f>IF(H275="","",H275)</f>
        <v>15</v>
      </c>
      <c r="G278" s="305" t="str">
        <f>IF(I275="","",I275)</f>
        <v>-</v>
      </c>
      <c r="H278" s="310"/>
      <c r="I278" s="311"/>
      <c r="J278" s="311"/>
      <c r="K278" s="312"/>
      <c r="L278" s="31">
        <v>15</v>
      </c>
      <c r="M278" s="7" t="str">
        <f t="shared" si="89"/>
        <v>-</v>
      </c>
      <c r="N278" s="30">
        <v>11</v>
      </c>
      <c r="O278" s="295"/>
      <c r="P278" s="31">
        <v>15</v>
      </c>
      <c r="Q278" s="7" t="str">
        <f t="shared" si="90"/>
        <v>-</v>
      </c>
      <c r="R278" s="30">
        <v>13</v>
      </c>
      <c r="S278" s="300"/>
      <c r="T278" s="319"/>
      <c r="U278" s="320"/>
      <c r="V278" s="320"/>
      <c r="W278" s="321"/>
      <c r="X278" s="1"/>
      <c r="Y278" s="16">
        <f>COUNTIF(D277:S279,"○")</f>
        <v>1</v>
      </c>
      <c r="Z278" s="15">
        <f>COUNTIF(D277:S279,"×")</f>
        <v>2</v>
      </c>
      <c r="AA278" s="12">
        <f>(IF((D277&gt;F277),1,0))+(IF((D278&gt;F278),1,0))+(IF((D279&gt;F279),1,0))+(IF((H277&gt;J277),1,0))+(IF((H278&gt;J278),1,0))+(IF((H279&gt;J279),1,0))+(IF((L277&gt;N277),1,0))+(IF((L278&gt;N278),1,0))+(IF((L279&gt;N279),1,0))+(IF((P277&gt;R277),1,0))+(IF((P278&gt;R278),1,0))+(IF((P279&gt;R279),1,0))</f>
        <v>3</v>
      </c>
      <c r="AB278" s="5">
        <f>(IF((D277&lt;F277),1,0))+(IF((D278&lt;F278),1,0))+(IF((D279&lt;F279),1,0))+(IF((H277&lt;J277),1,0))+(IF((H278&lt;J278),1,0))+(IF((H279&lt;J279),1,0))+(IF((L277&lt;N277),1,0))+(IF((L278&lt;N278),1,0))+(IF((L279&lt;N279),1,0))+(IF((P277&lt;R277),1,0))+(IF((P278&lt;R278),1,0))+(IF((P279&lt;R279),1,0))</f>
        <v>4</v>
      </c>
      <c r="AC278" s="11">
        <f>AA278-AB278</f>
        <v>-1</v>
      </c>
      <c r="AD278" s="15">
        <f>SUM(D277:D279,H277:H279,L277:L279,P277:P279)</f>
        <v>91</v>
      </c>
      <c r="AE278" s="15">
        <f>SUM(F277:F279,J277:J279,N277:N279,R277:R279)</f>
        <v>96</v>
      </c>
      <c r="AF278" s="14">
        <f>AD278-AE278</f>
        <v>-5</v>
      </c>
      <c r="AG278" s="70"/>
      <c r="AH278" s="69" t="s">
        <v>115</v>
      </c>
      <c r="AI278" s="51" t="s">
        <v>64</v>
      </c>
      <c r="AJ278" s="21">
        <f>IF(AP275="","",AP275)</f>
        <v>15</v>
      </c>
      <c r="AK278" s="7" t="str">
        <f t="shared" si="94"/>
        <v>-</v>
      </c>
      <c r="AL278" s="42">
        <f>IF(AN275="","",AN275)</f>
        <v>13</v>
      </c>
      <c r="AM278" s="305" t="str">
        <f>IF(AO275="","",AO275)</f>
        <v>-</v>
      </c>
      <c r="AN278" s="310"/>
      <c r="AO278" s="311"/>
      <c r="AP278" s="311"/>
      <c r="AQ278" s="312"/>
      <c r="AR278" s="162"/>
      <c r="AS278" s="152" t="str">
        <f t="shared" si="91"/>
        <v/>
      </c>
      <c r="AT278" s="163"/>
      <c r="AU278" s="298"/>
      <c r="AV278" s="31">
        <v>6</v>
      </c>
      <c r="AW278" s="7" t="str">
        <f t="shared" si="92"/>
        <v>-</v>
      </c>
      <c r="AX278" s="30">
        <v>15</v>
      </c>
      <c r="AY278" s="300"/>
      <c r="AZ278" s="319"/>
      <c r="BA278" s="320"/>
      <c r="BB278" s="320"/>
      <c r="BC278" s="321"/>
      <c r="BD278" s="1"/>
      <c r="BE278" s="16">
        <f>COUNTIF(AJ277:AY279,"○")</f>
        <v>1</v>
      </c>
      <c r="BF278" s="15">
        <f>COUNTIF(AJ277:AY279,"×")</f>
        <v>1</v>
      </c>
      <c r="BG278" s="12">
        <f>(IF((AJ277&gt;AL277),1,0))+(IF((AJ278&gt;AL278),1,0))+(IF((AJ279&gt;AL279),1,0))+(IF((AN277&gt;AP277),1,0))+(IF((AN278&gt;AP278),1,0))+(IF((AN279&gt;AP279),1,0))+(IF((AR277&gt;AT277),1,0))+(IF((AR278&gt;AT278),1,0))+(IF((AR279&gt;AT279),1,0))+(IF((AV277&gt;AX277),1,0))+(IF((AV278&gt;AX278),1,0))+(IF((AV279&gt;AX279),1,0))</f>
        <v>2</v>
      </c>
      <c r="BH278" s="5">
        <f>(IF((AJ277&lt;AL277),1,0))+(IF((AJ278&lt;AL278),1,0))+(IF((AJ279&lt;AL279),1,0))+(IF((AN277&lt;AP277),1,0))+(IF((AN278&lt;AP278),1,0))+(IF((AN279&lt;AP279),1,0))+(IF((AR277&lt;AT277),1,0))+(IF((AR278&lt;AT278),1,0))+(IF((AR279&lt;AT279),1,0))+(IF((AV277&lt;AX277),1,0))+(IF((AV278&lt;AX278),1,0))+(IF((AV279&lt;AX279),1,0))</f>
        <v>3</v>
      </c>
      <c r="BI278" s="11">
        <f>BG278-BH278</f>
        <v>-1</v>
      </c>
      <c r="BJ278" s="15">
        <f>SUM(AJ277:AJ279,AN277:AN279,AR277:AR279,AV277:AV279)</f>
        <v>56</v>
      </c>
      <c r="BK278" s="15">
        <f>SUM(AL277:AL279,AP277:AP279,AT277:AT279,AX277:AX279)</f>
        <v>66</v>
      </c>
      <c r="BL278" s="14">
        <f>BJ278-BK278</f>
        <v>-10</v>
      </c>
    </row>
    <row r="279" spans="2:64" ht="12" customHeight="1" x14ac:dyDescent="0.15">
      <c r="B279" s="54"/>
      <c r="C279" s="55" t="s">
        <v>48</v>
      </c>
      <c r="D279" s="29" t="str">
        <f>IF(J276="","",J276)</f>
        <v/>
      </c>
      <c r="E279" s="7" t="str">
        <f t="shared" si="93"/>
        <v/>
      </c>
      <c r="F279" s="26" t="str">
        <f>IF(H276="","",H276)</f>
        <v/>
      </c>
      <c r="G279" s="306" t="str">
        <f>IF(I276="","",I276)</f>
        <v/>
      </c>
      <c r="H279" s="313"/>
      <c r="I279" s="314"/>
      <c r="J279" s="314"/>
      <c r="K279" s="315"/>
      <c r="L279" s="25"/>
      <c r="M279" s="7" t="str">
        <f t="shared" si="89"/>
        <v/>
      </c>
      <c r="N279" s="24"/>
      <c r="O279" s="296"/>
      <c r="P279" s="25">
        <v>13</v>
      </c>
      <c r="Q279" s="28" t="str">
        <f t="shared" si="90"/>
        <v>-</v>
      </c>
      <c r="R279" s="24">
        <v>15</v>
      </c>
      <c r="S279" s="303"/>
      <c r="T279" s="87">
        <f>Y278</f>
        <v>1</v>
      </c>
      <c r="U279" s="2" t="s">
        <v>2</v>
      </c>
      <c r="V279" s="88">
        <f>Z278</f>
        <v>2</v>
      </c>
      <c r="W279" s="6" t="s">
        <v>1</v>
      </c>
      <c r="X279" s="1"/>
      <c r="Y279" s="10"/>
      <c r="Z279" s="9"/>
      <c r="AA279" s="10"/>
      <c r="AB279" s="9"/>
      <c r="AC279" s="8"/>
      <c r="AD279" s="9"/>
      <c r="AE279" s="9"/>
      <c r="AF279" s="8"/>
      <c r="AG279" s="74"/>
      <c r="AH279" s="54"/>
      <c r="AI279" s="55" t="s">
        <v>306</v>
      </c>
      <c r="AJ279" s="29">
        <f>IF(AP276="","",AP276)</f>
        <v>15</v>
      </c>
      <c r="AK279" s="7" t="str">
        <f t="shared" si="94"/>
        <v>-</v>
      </c>
      <c r="AL279" s="26">
        <f>IF(AN276="","",AN276)</f>
        <v>8</v>
      </c>
      <c r="AM279" s="306" t="str">
        <f>IF(AO276="","",AO276)</f>
        <v>-</v>
      </c>
      <c r="AN279" s="313"/>
      <c r="AO279" s="314"/>
      <c r="AP279" s="314"/>
      <c r="AQ279" s="315"/>
      <c r="AR279" s="164"/>
      <c r="AS279" s="152" t="str">
        <f t="shared" si="91"/>
        <v/>
      </c>
      <c r="AT279" s="166"/>
      <c r="AU279" s="340"/>
      <c r="AV279" s="25"/>
      <c r="AW279" s="28" t="str">
        <f t="shared" si="92"/>
        <v/>
      </c>
      <c r="AX279" s="24"/>
      <c r="AY279" s="303"/>
      <c r="AZ279" s="87">
        <f>BE278</f>
        <v>1</v>
      </c>
      <c r="BA279" s="2" t="s">
        <v>2</v>
      </c>
      <c r="BB279" s="88">
        <f>BF278</f>
        <v>1</v>
      </c>
      <c r="BC279" s="6" t="s">
        <v>1</v>
      </c>
      <c r="BD279" s="1"/>
      <c r="BE279" s="10"/>
      <c r="BF279" s="9"/>
      <c r="BG279" s="10"/>
      <c r="BH279" s="9"/>
      <c r="BI279" s="8"/>
      <c r="BJ279" s="9"/>
      <c r="BK279" s="9"/>
      <c r="BL279" s="8"/>
    </row>
    <row r="280" spans="2:64" ht="12" customHeight="1" x14ac:dyDescent="0.15">
      <c r="B280" s="50" t="s">
        <v>117</v>
      </c>
      <c r="C280" s="51" t="s">
        <v>118</v>
      </c>
      <c r="D280" s="21">
        <f>IF(N274="","",N274)</f>
        <v>11</v>
      </c>
      <c r="E280" s="23" t="str">
        <f t="shared" si="93"/>
        <v>-</v>
      </c>
      <c r="F280" s="42">
        <f>IF(L274="","",L274)</f>
        <v>15</v>
      </c>
      <c r="G280" s="304" t="str">
        <f>IF(O274="","",IF(O274="○","×",IF(O274="×","○")))</f>
        <v>×</v>
      </c>
      <c r="H280" s="20">
        <f>IF(N277="","",N277)</f>
        <v>12</v>
      </c>
      <c r="I280" s="7" t="str">
        <f t="shared" ref="I280:I285" si="95">IF(H280="","","-")</f>
        <v>-</v>
      </c>
      <c r="J280" s="42">
        <f>IF(L277="","",L277)</f>
        <v>15</v>
      </c>
      <c r="K280" s="304" t="str">
        <f>IF(O277="","",IF(O277="○","×",IF(O277="×","○")))</f>
        <v>×</v>
      </c>
      <c r="L280" s="307"/>
      <c r="M280" s="308"/>
      <c r="N280" s="308"/>
      <c r="O280" s="309"/>
      <c r="P280" s="31">
        <v>4</v>
      </c>
      <c r="Q280" s="7" t="str">
        <f t="shared" si="90"/>
        <v>-</v>
      </c>
      <c r="R280" s="30">
        <v>15</v>
      </c>
      <c r="S280" s="300" t="str">
        <f>IF(P280&lt;&gt;"",IF(P280&gt;R280,IF(P281&gt;R281,"○",IF(P282&gt;R282,"○","×")),IF(P281&gt;R281,IF(P282&gt;R282,"○","×"),"×")),"")</f>
        <v>×</v>
      </c>
      <c r="T280" s="316" t="s">
        <v>378</v>
      </c>
      <c r="U280" s="317"/>
      <c r="V280" s="317"/>
      <c r="W280" s="318"/>
      <c r="X280" s="1"/>
      <c r="Y280" s="16"/>
      <c r="Z280" s="15"/>
      <c r="AA280" s="16"/>
      <c r="AB280" s="15"/>
      <c r="AC280" s="14"/>
      <c r="AD280" s="15"/>
      <c r="AE280" s="15"/>
      <c r="AF280" s="14"/>
      <c r="AG280" s="70"/>
      <c r="AH280" s="173" t="s">
        <v>68</v>
      </c>
      <c r="AI280" s="174" t="s">
        <v>303</v>
      </c>
      <c r="AJ280" s="147" t="str">
        <f>IF(AT274="","",AT274)</f>
        <v/>
      </c>
      <c r="AK280" s="148" t="str">
        <f t="shared" si="94"/>
        <v/>
      </c>
      <c r="AL280" s="149" t="str">
        <f>IF(AR274="","",AR274)</f>
        <v/>
      </c>
      <c r="AM280" s="345" t="str">
        <f>IF(AU274="","",IF(AU274="○","×",IF(AU274="×","○")))</f>
        <v/>
      </c>
      <c r="AN280" s="150" t="str">
        <f>IF(AT277="","",AT277)</f>
        <v/>
      </c>
      <c r="AO280" s="148" t="str">
        <f t="shared" ref="AO280:AO285" si="96">IF(AN280="","","-")</f>
        <v/>
      </c>
      <c r="AP280" s="149" t="str">
        <f>IF(AR277="","",AR277)</f>
        <v/>
      </c>
      <c r="AQ280" s="345" t="str">
        <f>IF(AU277="","",IF(AU277="○","×",IF(AU277="×","○")))</f>
        <v/>
      </c>
      <c r="AR280" s="391"/>
      <c r="AS280" s="392"/>
      <c r="AT280" s="392"/>
      <c r="AU280" s="345"/>
      <c r="AV280" s="167"/>
      <c r="AW280" s="148" t="str">
        <f t="shared" si="92"/>
        <v/>
      </c>
      <c r="AX280" s="168"/>
      <c r="AY280" s="341" t="str">
        <f>IF(AV280&lt;&gt;"",IF(AV280&gt;AX280,IF(AV281&gt;AX281,"○",IF(AV282&gt;AX282,"○","×")),IF(AV281&gt;AX281,IF(AV282&gt;AX282,"○","×"),"×")),"")</f>
        <v/>
      </c>
      <c r="AZ280" s="397" t="s">
        <v>373</v>
      </c>
      <c r="BA280" s="398"/>
      <c r="BB280" s="398"/>
      <c r="BC280" s="399"/>
      <c r="BD280" s="1"/>
      <c r="BE280" s="16"/>
      <c r="BF280" s="15"/>
      <c r="BG280" s="16"/>
      <c r="BH280" s="15"/>
      <c r="BI280" s="14"/>
      <c r="BJ280" s="15"/>
      <c r="BK280" s="15"/>
      <c r="BL280" s="14"/>
    </row>
    <row r="281" spans="2:64" ht="12" customHeight="1" x14ac:dyDescent="0.15">
      <c r="B281" s="50" t="s">
        <v>120</v>
      </c>
      <c r="C281" s="51" t="s">
        <v>311</v>
      </c>
      <c r="D281" s="21">
        <f>IF(N275="","",N275)</f>
        <v>8</v>
      </c>
      <c r="E281" s="7" t="str">
        <f t="shared" si="93"/>
        <v>-</v>
      </c>
      <c r="F281" s="42">
        <f>IF(L275="","",L275)</f>
        <v>15</v>
      </c>
      <c r="G281" s="305" t="str">
        <f>IF(I278="","",I278)</f>
        <v/>
      </c>
      <c r="H281" s="20">
        <f>IF(N278="","",N278)</f>
        <v>11</v>
      </c>
      <c r="I281" s="7" t="str">
        <f t="shared" si="95"/>
        <v>-</v>
      </c>
      <c r="J281" s="42">
        <f>IF(L278="","",L278)</f>
        <v>15</v>
      </c>
      <c r="K281" s="305" t="str">
        <f>IF(M278="","",M278)</f>
        <v>-</v>
      </c>
      <c r="L281" s="310"/>
      <c r="M281" s="311"/>
      <c r="N281" s="311"/>
      <c r="O281" s="312"/>
      <c r="P281" s="31">
        <v>15</v>
      </c>
      <c r="Q281" s="7" t="str">
        <f t="shared" si="90"/>
        <v>-</v>
      </c>
      <c r="R281" s="30">
        <v>13</v>
      </c>
      <c r="S281" s="300"/>
      <c r="T281" s="319"/>
      <c r="U281" s="320"/>
      <c r="V281" s="320"/>
      <c r="W281" s="321"/>
      <c r="X281" s="1"/>
      <c r="Y281" s="16">
        <f>COUNTIF(D280:S282,"○")</f>
        <v>0</v>
      </c>
      <c r="Z281" s="15">
        <f>COUNTIF(D280:S282,"×")</f>
        <v>3</v>
      </c>
      <c r="AA281" s="12">
        <f>(IF((D280&gt;F280),1,0))+(IF((D281&gt;F281),1,0))+(IF((D282&gt;F282),1,0))+(IF((H280&gt;J280),1,0))+(IF((H281&gt;J281),1,0))+(IF((H282&gt;J282),1,0))+(IF((L280&gt;N280),1,0))+(IF((L281&gt;N281),1,0))+(IF((L282&gt;N282),1,0))+(IF((P280&gt;R280),1,0))+(IF((P281&gt;R281),1,0))+(IF((P282&gt;R282),1,0))</f>
        <v>1</v>
      </c>
      <c r="AB281" s="5">
        <f>(IF((D280&lt;F280),1,0))+(IF((D281&lt;F281),1,0))+(IF((D282&lt;F282),1,0))+(IF((H280&lt;J280),1,0))+(IF((H281&lt;J281),1,0))+(IF((H282&lt;J282),1,0))+(IF((L280&lt;N280),1,0))+(IF((L281&lt;N281),1,0))+(IF((L282&lt;N282),1,0))+(IF((P280&lt;R280),1,0))+(IF((P281&lt;R281),1,0))+(IF((P282&lt;R282),1,0))</f>
        <v>6</v>
      </c>
      <c r="AC281" s="11">
        <f>AA281-AB281</f>
        <v>-5</v>
      </c>
      <c r="AD281" s="15">
        <f>SUM(D280:D282,H280:H282,L280:L282,P280:P282)</f>
        <v>73</v>
      </c>
      <c r="AE281" s="15">
        <f>SUM(F280:F282,J280:J282,N280:N282,R280:R282)</f>
        <v>103</v>
      </c>
      <c r="AF281" s="14">
        <f>AD281-AE281</f>
        <v>-30</v>
      </c>
      <c r="AG281" s="70"/>
      <c r="AH281" s="175" t="s">
        <v>70</v>
      </c>
      <c r="AI281" s="176" t="s">
        <v>303</v>
      </c>
      <c r="AJ281" s="151" t="str">
        <f>IF(AT275="","",AT275)</f>
        <v/>
      </c>
      <c r="AK281" s="152" t="str">
        <f t="shared" si="94"/>
        <v/>
      </c>
      <c r="AL281" s="153" t="str">
        <f>IF(AR275="","",AR275)</f>
        <v/>
      </c>
      <c r="AM281" s="346" t="str">
        <f>IF(AO278="","",AO278)</f>
        <v/>
      </c>
      <c r="AN281" s="154" t="str">
        <f>IF(AT278="","",AT278)</f>
        <v/>
      </c>
      <c r="AO281" s="152" t="str">
        <f t="shared" si="96"/>
        <v/>
      </c>
      <c r="AP281" s="153" t="str">
        <f>IF(AR278="","",AR278)</f>
        <v/>
      </c>
      <c r="AQ281" s="346" t="str">
        <f>IF(AS278="","",AS278)</f>
        <v/>
      </c>
      <c r="AR281" s="393"/>
      <c r="AS281" s="394"/>
      <c r="AT281" s="394"/>
      <c r="AU281" s="346"/>
      <c r="AV281" s="162"/>
      <c r="AW281" s="152" t="str">
        <f t="shared" si="92"/>
        <v/>
      </c>
      <c r="AX281" s="163"/>
      <c r="AY281" s="342"/>
      <c r="AZ281" s="400"/>
      <c r="BA281" s="401"/>
      <c r="BB281" s="401"/>
      <c r="BC281" s="402"/>
      <c r="BD281" s="1"/>
      <c r="BE281" s="16">
        <f>COUNTIF(AJ280:AY282,"○")</f>
        <v>0</v>
      </c>
      <c r="BF281" s="15">
        <f>COUNTIF(AJ280:AY282,"×")</f>
        <v>0</v>
      </c>
      <c r="BG281" s="12">
        <f>(IF((AJ280&gt;AL280),1,0))+(IF((AJ281&gt;AL281),1,0))+(IF((AJ282&gt;AL282),1,0))+(IF((AN280&gt;AP280),1,0))+(IF((AN281&gt;AP281),1,0))+(IF((AN282&gt;AP282),1,0))+(IF((AR280&gt;AT280),1,0))+(IF((AR281&gt;AT281),1,0))+(IF((AR282&gt;AT282),1,0))+(IF((AV280&gt;AX280),1,0))+(IF((AV281&gt;AX281),1,0))+(IF((AV282&gt;AX282),1,0))</f>
        <v>0</v>
      </c>
      <c r="BH281" s="5">
        <f>(IF((AJ280&lt;AL280),1,0))+(IF((AJ281&lt;AL281),1,0))+(IF((AJ282&lt;AL282),1,0))+(IF((AN280&lt;AP280),1,0))+(IF((AN281&lt;AP281),1,0))+(IF((AN282&lt;AP282),1,0))+(IF((AR280&lt;AT280),1,0))+(IF((AR281&lt;AT281),1,0))+(IF((AR282&lt;AT282),1,0))+(IF((AV280&lt;AX280),1,0))+(IF((AV281&lt;AX281),1,0))+(IF((AV282&lt;AX282),1,0))</f>
        <v>0</v>
      </c>
      <c r="BI281" s="11">
        <f>BG281-BH281</f>
        <v>0</v>
      </c>
      <c r="BJ281" s="15">
        <f>SUM(AJ280:AJ282,AN280:AN282,AR280:AR282,AV280:AV282)</f>
        <v>0</v>
      </c>
      <c r="BK281" s="15">
        <f>SUM(AL280:AL282,AP280:AP282,AT280:AT282,AX280:AX282)</f>
        <v>0</v>
      </c>
      <c r="BL281" s="14">
        <f>BJ281-BK281</f>
        <v>0</v>
      </c>
    </row>
    <row r="282" spans="2:64" ht="12" customHeight="1" x14ac:dyDescent="0.15">
      <c r="B282" s="54"/>
      <c r="C282" s="55" t="s">
        <v>54</v>
      </c>
      <c r="D282" s="29" t="str">
        <f>IF(N276="","",N276)</f>
        <v/>
      </c>
      <c r="E282" s="28" t="str">
        <f t="shared" si="93"/>
        <v/>
      </c>
      <c r="F282" s="26" t="str">
        <f>IF(L276="","",L276)</f>
        <v/>
      </c>
      <c r="G282" s="306" t="str">
        <f>IF(I279="","",I279)</f>
        <v/>
      </c>
      <c r="H282" s="27" t="str">
        <f>IF(N279="","",N279)</f>
        <v/>
      </c>
      <c r="I282" s="7" t="str">
        <f t="shared" si="95"/>
        <v/>
      </c>
      <c r="J282" s="26" t="str">
        <f>IF(L279="","",L279)</f>
        <v/>
      </c>
      <c r="K282" s="306" t="str">
        <f>IF(M279="","",M279)</f>
        <v/>
      </c>
      <c r="L282" s="313"/>
      <c r="M282" s="314"/>
      <c r="N282" s="314"/>
      <c r="O282" s="315"/>
      <c r="P282" s="25">
        <v>12</v>
      </c>
      <c r="Q282" s="7" t="str">
        <f t="shared" si="90"/>
        <v>-</v>
      </c>
      <c r="R282" s="24">
        <v>15</v>
      </c>
      <c r="S282" s="303"/>
      <c r="T282" s="87">
        <f>Y281</f>
        <v>0</v>
      </c>
      <c r="U282" s="2" t="s">
        <v>2</v>
      </c>
      <c r="V282" s="88">
        <f>Z281</f>
        <v>3</v>
      </c>
      <c r="W282" s="6" t="s">
        <v>1</v>
      </c>
      <c r="X282" s="1"/>
      <c r="Y282" s="16"/>
      <c r="Z282" s="15"/>
      <c r="AA282" s="16"/>
      <c r="AB282" s="15"/>
      <c r="AC282" s="14"/>
      <c r="AD282" s="15"/>
      <c r="AE282" s="15"/>
      <c r="AF282" s="14"/>
      <c r="AG282" s="74"/>
      <c r="AH282" s="179"/>
      <c r="AI282" s="183" t="s">
        <v>48</v>
      </c>
      <c r="AJ282" s="169" t="str">
        <f>IF(AT276="","",AT276)</f>
        <v/>
      </c>
      <c r="AK282" s="165" t="str">
        <f t="shared" si="94"/>
        <v/>
      </c>
      <c r="AL282" s="170" t="str">
        <f>IF(AR276="","",AR276)</f>
        <v/>
      </c>
      <c r="AM282" s="390" t="str">
        <f>IF(AO279="","",AO279)</f>
        <v/>
      </c>
      <c r="AN282" s="172" t="str">
        <f>IF(AT279="","",AT279)</f>
        <v/>
      </c>
      <c r="AO282" s="165" t="str">
        <f t="shared" si="96"/>
        <v/>
      </c>
      <c r="AP282" s="170" t="str">
        <f>IF(AR279="","",AR279)</f>
        <v/>
      </c>
      <c r="AQ282" s="390" t="str">
        <f>IF(AS279="","",AS279)</f>
        <v/>
      </c>
      <c r="AR282" s="395"/>
      <c r="AS282" s="396"/>
      <c r="AT282" s="396"/>
      <c r="AU282" s="390"/>
      <c r="AV282" s="164"/>
      <c r="AW282" s="165" t="str">
        <f t="shared" si="92"/>
        <v/>
      </c>
      <c r="AX282" s="166"/>
      <c r="AY282" s="343"/>
      <c r="AZ282" s="87">
        <f>BE281</f>
        <v>0</v>
      </c>
      <c r="BA282" s="2" t="s">
        <v>2</v>
      </c>
      <c r="BB282" s="88">
        <f>BF281</f>
        <v>0</v>
      </c>
      <c r="BC282" s="6" t="s">
        <v>1</v>
      </c>
      <c r="BD282" s="1"/>
      <c r="BE282" s="16"/>
      <c r="BF282" s="15"/>
      <c r="BG282" s="16"/>
      <c r="BH282" s="15"/>
      <c r="BI282" s="14"/>
      <c r="BJ282" s="15"/>
      <c r="BK282" s="15"/>
      <c r="BL282" s="14"/>
    </row>
    <row r="283" spans="2:64" ht="12" customHeight="1" x14ac:dyDescent="0.15">
      <c r="B283" s="69" t="s">
        <v>100</v>
      </c>
      <c r="C283" s="51" t="s">
        <v>45</v>
      </c>
      <c r="D283" s="21">
        <f>IF(R274="","",R274)</f>
        <v>9</v>
      </c>
      <c r="E283" s="7" t="str">
        <f t="shared" si="93"/>
        <v>-</v>
      </c>
      <c r="F283" s="42">
        <f>IF(P274="","",P274)</f>
        <v>15</v>
      </c>
      <c r="G283" s="304" t="str">
        <f>IF(S274="","",IF(S274="○","×",IF(S274="×","○")))</f>
        <v>×</v>
      </c>
      <c r="H283" s="20">
        <f>IF(R277="","",R277)</f>
        <v>15</v>
      </c>
      <c r="I283" s="23" t="str">
        <f t="shared" si="95"/>
        <v>-</v>
      </c>
      <c r="J283" s="42">
        <f>IF(P277="","",P277)</f>
        <v>11</v>
      </c>
      <c r="K283" s="304" t="str">
        <f>IF(S277="","",IF(S277="○","×",IF(S277="×","○")))</f>
        <v>○</v>
      </c>
      <c r="L283" s="22">
        <f>IF(R280="","",R280)</f>
        <v>15</v>
      </c>
      <c r="M283" s="7" t="str">
        <f>IF(L283="","","-")</f>
        <v>-</v>
      </c>
      <c r="N283" s="41">
        <f>IF(P280="","",P280)</f>
        <v>4</v>
      </c>
      <c r="O283" s="304" t="str">
        <f>IF(S280="","",IF(S280="○","×",IF(S280="×","○")))</f>
        <v>○</v>
      </c>
      <c r="P283" s="307"/>
      <c r="Q283" s="308"/>
      <c r="R283" s="308"/>
      <c r="S283" s="362"/>
      <c r="T283" s="316" t="s">
        <v>381</v>
      </c>
      <c r="U283" s="317"/>
      <c r="V283" s="317"/>
      <c r="W283" s="318"/>
      <c r="X283" s="1"/>
      <c r="Y283" s="39"/>
      <c r="Z283" s="40"/>
      <c r="AA283" s="39"/>
      <c r="AB283" s="40"/>
      <c r="AC283" s="13"/>
      <c r="AD283" s="40"/>
      <c r="AE283" s="40"/>
      <c r="AF283" s="13"/>
      <c r="AG283" s="70"/>
      <c r="AH283" s="48" t="s">
        <v>213</v>
      </c>
      <c r="AI283" s="49" t="s">
        <v>43</v>
      </c>
      <c r="AJ283" s="21">
        <f>IF(AX274="","",AX274)</f>
        <v>7</v>
      </c>
      <c r="AK283" s="7" t="str">
        <f t="shared" si="94"/>
        <v>-</v>
      </c>
      <c r="AL283" s="42">
        <f>IF(AV274="","",AV274)</f>
        <v>15</v>
      </c>
      <c r="AM283" s="304" t="str">
        <f>IF(AY274="","",IF(AY274="○","×",IF(AY274="×","○")))</f>
        <v>×</v>
      </c>
      <c r="AN283" s="20">
        <f>IF(AX277="","",AX277)</f>
        <v>15</v>
      </c>
      <c r="AO283" s="23" t="str">
        <f t="shared" si="96"/>
        <v>-</v>
      </c>
      <c r="AP283" s="42">
        <f>IF(AV277="","",AV277)</f>
        <v>12</v>
      </c>
      <c r="AQ283" s="304" t="str">
        <f>IF(AY277="","",IF(AY277="○","×",IF(AY277="×","○")))</f>
        <v>○</v>
      </c>
      <c r="AR283" s="150" t="str">
        <f>IF(AX280="","",AX280)</f>
        <v/>
      </c>
      <c r="AS283" s="152" t="str">
        <f>IF(AR283="","","-")</f>
        <v/>
      </c>
      <c r="AT283" s="149" t="str">
        <f>IF(AV280="","",AV280)</f>
        <v/>
      </c>
      <c r="AU283" s="345" t="str">
        <f>IF(AY280="","",IF(AY280="○","×",IF(AY280="×","○")))</f>
        <v/>
      </c>
      <c r="AV283" s="307"/>
      <c r="AW283" s="308"/>
      <c r="AX283" s="308"/>
      <c r="AY283" s="362"/>
      <c r="AZ283" s="316" t="s">
        <v>381</v>
      </c>
      <c r="BA283" s="317"/>
      <c r="BB283" s="317"/>
      <c r="BC283" s="318"/>
      <c r="BD283" s="1"/>
      <c r="BE283" s="39"/>
      <c r="BF283" s="40"/>
      <c r="BG283" s="39"/>
      <c r="BH283" s="40"/>
      <c r="BI283" s="13"/>
      <c r="BJ283" s="40"/>
      <c r="BK283" s="40"/>
      <c r="BL283" s="13"/>
    </row>
    <row r="284" spans="2:64" ht="12" customHeight="1" x14ac:dyDescent="0.15">
      <c r="B284" s="69" t="s">
        <v>102</v>
      </c>
      <c r="C284" s="51" t="s">
        <v>45</v>
      </c>
      <c r="D284" s="21">
        <f>IF(R275="","",R275)</f>
        <v>4</v>
      </c>
      <c r="E284" s="7" t="str">
        <f t="shared" si="93"/>
        <v>-</v>
      </c>
      <c r="F284" s="42">
        <f>IF(P275="","",P275)</f>
        <v>15</v>
      </c>
      <c r="G284" s="305" t="str">
        <f>IF(I281="","",I281)</f>
        <v>-</v>
      </c>
      <c r="H284" s="20">
        <f>IF(R278="","",R278)</f>
        <v>13</v>
      </c>
      <c r="I284" s="7" t="str">
        <f t="shared" si="95"/>
        <v>-</v>
      </c>
      <c r="J284" s="42">
        <f>IF(P278="","",P278)</f>
        <v>15</v>
      </c>
      <c r="K284" s="305" t="str">
        <f>IF(M281="","",M281)</f>
        <v/>
      </c>
      <c r="L284" s="20">
        <f>IF(R281="","",R281)</f>
        <v>13</v>
      </c>
      <c r="M284" s="7" t="str">
        <f>IF(L284="","","-")</f>
        <v>-</v>
      </c>
      <c r="N284" s="42">
        <f>IF(P281="","",P281)</f>
        <v>15</v>
      </c>
      <c r="O284" s="305" t="str">
        <f>IF(Q281="","",Q281)</f>
        <v>-</v>
      </c>
      <c r="P284" s="310"/>
      <c r="Q284" s="311"/>
      <c r="R284" s="311"/>
      <c r="S284" s="363"/>
      <c r="T284" s="319"/>
      <c r="U284" s="320"/>
      <c r="V284" s="320"/>
      <c r="W284" s="321"/>
      <c r="X284" s="1"/>
      <c r="Y284" s="16">
        <f>COUNTIF(D283:S285,"○")</f>
        <v>2</v>
      </c>
      <c r="Z284" s="15">
        <f>COUNTIF(D283:S285,"×")</f>
        <v>1</v>
      </c>
      <c r="AA284" s="12">
        <f>(IF((D283&gt;F283),1,0))+(IF((D284&gt;F284),1,0))+(IF((D285&gt;F285),1,0))+(IF((H283&gt;J283),1,0))+(IF((H284&gt;J284),1,0))+(IF((H285&gt;J285),1,0))+(IF((L283&gt;N283),1,0))+(IF((L284&gt;N284),1,0))+(IF((L285&gt;N285),1,0))+(IF((P283&gt;R283),1,0))+(IF((P284&gt;R284),1,0))+(IF((P285&gt;R285),1,0))</f>
        <v>4</v>
      </c>
      <c r="AB284" s="5">
        <f>(IF((D283&lt;F283),1,0))+(IF((D284&lt;F284),1,0))+(IF((D285&lt;F285),1,0))+(IF((H283&lt;J283),1,0))+(IF((H284&lt;J284),1,0))+(IF((H285&lt;J285),1,0))+(IF((L283&lt;N283),1,0))+(IF((L284&lt;N284),1,0))+(IF((L285&lt;N285),1,0))+(IF((P283&lt;R283),1,0))+(IF((P284&lt;R284),1,0))+(IF((P285&lt;R285),1,0))</f>
        <v>4</v>
      </c>
      <c r="AC284" s="11">
        <f>AA284-AB284</f>
        <v>0</v>
      </c>
      <c r="AD284" s="15">
        <f>SUM(D283:D285,H283:H285,L283:L285,P283:P285)</f>
        <v>99</v>
      </c>
      <c r="AE284" s="15">
        <f>SUM(F283:F285,J283:J285,N283:N285,R283:R285)</f>
        <v>100</v>
      </c>
      <c r="AF284" s="14">
        <f>AD284-AE284</f>
        <v>-1</v>
      </c>
      <c r="AG284" s="70"/>
      <c r="AH284" s="50" t="s">
        <v>215</v>
      </c>
      <c r="AI284" s="51" t="s">
        <v>43</v>
      </c>
      <c r="AJ284" s="21">
        <f>IF(AX275="","",AX275)</f>
        <v>12</v>
      </c>
      <c r="AK284" s="7" t="str">
        <f t="shared" si="94"/>
        <v>-</v>
      </c>
      <c r="AL284" s="42">
        <f>IF(AV275="","",AV275)</f>
        <v>15</v>
      </c>
      <c r="AM284" s="305" t="str">
        <f>IF(AO281="","",AO281)</f>
        <v/>
      </c>
      <c r="AN284" s="20">
        <f>IF(AX278="","",AX278)</f>
        <v>15</v>
      </c>
      <c r="AO284" s="7" t="str">
        <f t="shared" si="96"/>
        <v>-</v>
      </c>
      <c r="AP284" s="42">
        <f>IF(AV278="","",AV278)</f>
        <v>6</v>
      </c>
      <c r="AQ284" s="305" t="str">
        <f>IF(AS281="","",AS281)</f>
        <v/>
      </c>
      <c r="AR284" s="154" t="str">
        <f>IF(AX281="","",AX281)</f>
        <v/>
      </c>
      <c r="AS284" s="152" t="str">
        <f>IF(AR284="","","-")</f>
        <v/>
      </c>
      <c r="AT284" s="153" t="str">
        <f>IF(AV281="","",AV281)</f>
        <v/>
      </c>
      <c r="AU284" s="346" t="str">
        <f>IF(AW281="","",AW281)</f>
        <v/>
      </c>
      <c r="AV284" s="310"/>
      <c r="AW284" s="311"/>
      <c r="AX284" s="311"/>
      <c r="AY284" s="363"/>
      <c r="AZ284" s="319"/>
      <c r="BA284" s="320"/>
      <c r="BB284" s="320"/>
      <c r="BC284" s="321"/>
      <c r="BD284" s="1"/>
      <c r="BE284" s="16">
        <f>COUNTIF(AJ283:AY285,"○")</f>
        <v>1</v>
      </c>
      <c r="BF284" s="15">
        <f>COUNTIF(AJ283:AY285,"×")</f>
        <v>1</v>
      </c>
      <c r="BG284" s="12">
        <f>(IF((AJ283&gt;AL283),1,0))+(IF((AJ284&gt;AL284),1,0))+(IF((AJ285&gt;AL285),1,0))+(IF((AN283&gt;AP283),1,0))+(IF((AN284&gt;AP284),1,0))+(IF((AN285&gt;AP285),1,0))+(IF((AR283&gt;AT283),1,0))+(IF((AR284&gt;AT284),1,0))+(IF((AR285&gt;AT285),1,0))+(IF((AV283&gt;AX283),1,0))+(IF((AV284&gt;AX284),1,0))+(IF((AV285&gt;AX285),1,0))</f>
        <v>2</v>
      </c>
      <c r="BH284" s="5">
        <f>(IF((AJ283&lt;AL283),1,0))+(IF((AJ284&lt;AL284),1,0))+(IF((AJ285&lt;AL285),1,0))+(IF((AN283&lt;AP283),1,0))+(IF((AN284&lt;AP284),1,0))+(IF((AN285&lt;AP285),1,0))+(IF((AR283&lt;AT283),1,0))+(IF((AR284&lt;AT284),1,0))+(IF((AR285&lt;AT285),1,0))+(IF((AV283&lt;AX283),1,0))+(IF((AV284&lt;AX284),1,0))+(IF((AV285&lt;AX285),1,0))</f>
        <v>2</v>
      </c>
      <c r="BI284" s="11">
        <f>BG284-BH284</f>
        <v>0</v>
      </c>
      <c r="BJ284" s="15">
        <f>SUM(AJ283:AJ285,AN283:AN285,AR283:AR285,AV283:AV285)</f>
        <v>49</v>
      </c>
      <c r="BK284" s="15">
        <f>SUM(AL283:AL285,AP283:AP285,AT283:AT285,AX283:AX285)</f>
        <v>48</v>
      </c>
      <c r="BL284" s="14">
        <f>BJ284-BK284</f>
        <v>1</v>
      </c>
    </row>
    <row r="285" spans="2:64" ht="12" customHeight="1" thickBot="1" x14ac:dyDescent="0.2">
      <c r="B285" s="52"/>
      <c r="C285" s="53" t="s">
        <v>55</v>
      </c>
      <c r="D285" s="19" t="str">
        <f>IF(R276="","",R276)</f>
        <v/>
      </c>
      <c r="E285" s="17" t="str">
        <f t="shared" si="93"/>
        <v/>
      </c>
      <c r="F285" s="43" t="str">
        <f>IF(P276="","",P276)</f>
        <v/>
      </c>
      <c r="G285" s="344" t="str">
        <f>IF(I282="","",I282)</f>
        <v/>
      </c>
      <c r="H285" s="18">
        <f>IF(R279="","",R279)</f>
        <v>15</v>
      </c>
      <c r="I285" s="17" t="str">
        <f t="shared" si="95"/>
        <v>-</v>
      </c>
      <c r="J285" s="43">
        <f>IF(P279="","",P279)</f>
        <v>13</v>
      </c>
      <c r="K285" s="344" t="str">
        <f>IF(M282="","",M282)</f>
        <v/>
      </c>
      <c r="L285" s="18">
        <f>IF(R282="","",R282)</f>
        <v>15</v>
      </c>
      <c r="M285" s="17" t="str">
        <f>IF(L285="","","-")</f>
        <v>-</v>
      </c>
      <c r="N285" s="43">
        <f>IF(P282="","",P282)</f>
        <v>12</v>
      </c>
      <c r="O285" s="344" t="str">
        <f>IF(Q282="","",Q282)</f>
        <v>-</v>
      </c>
      <c r="P285" s="364"/>
      <c r="Q285" s="365"/>
      <c r="R285" s="365"/>
      <c r="S285" s="366"/>
      <c r="T285" s="89">
        <f>Y284</f>
        <v>2</v>
      </c>
      <c r="U285" s="4" t="s">
        <v>2</v>
      </c>
      <c r="V285" s="90">
        <f>Z284</f>
        <v>1</v>
      </c>
      <c r="W285" s="3" t="s">
        <v>1</v>
      </c>
      <c r="X285" s="1"/>
      <c r="Y285" s="10"/>
      <c r="Z285" s="9"/>
      <c r="AA285" s="10"/>
      <c r="AB285" s="9"/>
      <c r="AC285" s="8"/>
      <c r="AD285" s="9"/>
      <c r="AE285" s="9"/>
      <c r="AF285" s="8"/>
      <c r="AG285" s="74"/>
      <c r="AH285" s="52"/>
      <c r="AI285" s="53" t="s">
        <v>52</v>
      </c>
      <c r="AJ285" s="19" t="str">
        <f>IF(AX276="","",AX276)</f>
        <v/>
      </c>
      <c r="AK285" s="17" t="str">
        <f t="shared" si="94"/>
        <v/>
      </c>
      <c r="AL285" s="43" t="str">
        <f>IF(AV276="","",AV276)</f>
        <v/>
      </c>
      <c r="AM285" s="344" t="str">
        <f>IF(AO282="","",AO282)</f>
        <v/>
      </c>
      <c r="AN285" s="18" t="str">
        <f>IF(AX279="","",AX279)</f>
        <v/>
      </c>
      <c r="AO285" s="17" t="str">
        <f t="shared" si="96"/>
        <v/>
      </c>
      <c r="AP285" s="43" t="str">
        <f>IF(AV279="","",AV279)</f>
        <v/>
      </c>
      <c r="AQ285" s="344" t="str">
        <f>IF(AS282="","",AS282)</f>
        <v/>
      </c>
      <c r="AR285" s="158" t="str">
        <f>IF(AX282="","",AX282)</f>
        <v/>
      </c>
      <c r="AS285" s="156" t="str">
        <f>IF(AR285="","","-")</f>
        <v/>
      </c>
      <c r="AT285" s="157" t="str">
        <f>IF(AV282="","",AV282)</f>
        <v/>
      </c>
      <c r="AU285" s="347" t="str">
        <f>IF(AW282="","",AW282)</f>
        <v/>
      </c>
      <c r="AV285" s="364"/>
      <c r="AW285" s="365"/>
      <c r="AX285" s="365"/>
      <c r="AY285" s="366"/>
      <c r="AZ285" s="89">
        <f>BE284</f>
        <v>1</v>
      </c>
      <c r="BA285" s="4" t="s">
        <v>2</v>
      </c>
      <c r="BB285" s="90">
        <f>BF284</f>
        <v>1</v>
      </c>
      <c r="BC285" s="3" t="s">
        <v>1</v>
      </c>
      <c r="BD285" s="1"/>
      <c r="BE285" s="10"/>
      <c r="BF285" s="9"/>
      <c r="BG285" s="10"/>
      <c r="BH285" s="9"/>
      <c r="BI285" s="8"/>
      <c r="BJ285" s="9"/>
      <c r="BK285" s="9"/>
      <c r="BL285" s="8"/>
    </row>
    <row r="286" spans="2:64" ht="11.1" customHeight="1" x14ac:dyDescent="0.15"/>
    <row r="287" spans="2:64" ht="11.1" customHeight="1" x14ac:dyDescent="0.15"/>
    <row r="288" spans="2:64" ht="9.9499999999999993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21.95" customHeight="1" x14ac:dyDescent="0.15"/>
    <row r="304" ht="21.95" customHeight="1" x14ac:dyDescent="0.15"/>
    <row r="305" spans="1:60" ht="21.95" customHeight="1" x14ac:dyDescent="0.15">
      <c r="B305" s="268" t="s">
        <v>409</v>
      </c>
    </row>
    <row r="306" spans="1:60" ht="21.95" customHeight="1" x14ac:dyDescent="0.15">
      <c r="B306" s="268"/>
    </row>
    <row r="307" spans="1:60" ht="21.95" customHeight="1" x14ac:dyDescent="0.15">
      <c r="B307" s="268"/>
    </row>
    <row r="308" spans="1:60" ht="21.95" customHeight="1" x14ac:dyDescent="0.15">
      <c r="B308" s="268"/>
    </row>
    <row r="309" spans="1:60" ht="21.95" customHeight="1" x14ac:dyDescent="0.15">
      <c r="B309" s="268"/>
    </row>
    <row r="310" spans="1:60" ht="21.95" customHeight="1" x14ac:dyDescent="0.15">
      <c r="B310" s="268"/>
    </row>
    <row r="311" spans="1:60" ht="21.95" customHeight="1" x14ac:dyDescent="0.15">
      <c r="B311" s="268"/>
    </row>
    <row r="312" spans="1:60" ht="21.95" customHeight="1" x14ac:dyDescent="0.15">
      <c r="B312" s="268"/>
    </row>
    <row r="313" spans="1:60" ht="21.95" customHeight="1" x14ac:dyDescent="0.15">
      <c r="B313" s="268"/>
    </row>
    <row r="314" spans="1:60" ht="21.95" customHeight="1" x14ac:dyDescent="0.15">
      <c r="B314" s="268"/>
    </row>
    <row r="315" spans="1:60" ht="21.95" customHeight="1" x14ac:dyDescent="0.15">
      <c r="B315" s="268"/>
    </row>
    <row r="316" spans="1:60" ht="21.95" customHeight="1" x14ac:dyDescent="0.15">
      <c r="B316" s="268"/>
    </row>
    <row r="317" spans="1:60" s="272" customFormat="1" ht="21.95" customHeight="1" x14ac:dyDescent="0.15">
      <c r="A317" s="267"/>
      <c r="B317" s="268" t="s">
        <v>410</v>
      </c>
      <c r="C317" s="268"/>
      <c r="D317" s="268"/>
      <c r="E317" s="268"/>
      <c r="F317" s="268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9"/>
      <c r="AA317" s="269"/>
      <c r="AB317" s="270"/>
      <c r="AC317" s="270"/>
      <c r="AD317" s="270"/>
      <c r="AE317" s="270"/>
      <c r="AF317" s="270"/>
      <c r="AG317" s="270"/>
      <c r="AH317" s="270"/>
      <c r="AI317" s="270"/>
      <c r="AJ317" s="271"/>
      <c r="AK317" s="271"/>
      <c r="AL317" s="267"/>
      <c r="AM317" s="267"/>
      <c r="AN317" s="267"/>
      <c r="AO317" s="267"/>
      <c r="AP317" s="267"/>
      <c r="AQ317" s="267"/>
      <c r="AR317" s="267"/>
      <c r="AS317" s="267"/>
      <c r="AT317" s="267"/>
      <c r="AU317" s="267"/>
      <c r="AV317" s="267"/>
      <c r="AW317" s="267"/>
      <c r="AX317" s="267"/>
      <c r="AY317" s="267"/>
      <c r="AZ317" s="267"/>
      <c r="BA317" s="267"/>
      <c r="BB317" s="267"/>
      <c r="BC317" s="267"/>
      <c r="BD317" s="267"/>
      <c r="BE317" s="267"/>
      <c r="BF317" s="267"/>
      <c r="BG317" s="267"/>
      <c r="BH317" s="267"/>
    </row>
    <row r="318" spans="1:60" s="272" customFormat="1" ht="21.95" customHeight="1" x14ac:dyDescent="0.15">
      <c r="A318" s="267"/>
      <c r="B318" s="268" t="s">
        <v>398</v>
      </c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9"/>
      <c r="AA318" s="269"/>
      <c r="AB318" s="270"/>
      <c r="AC318" s="270"/>
      <c r="AD318" s="270"/>
      <c r="AE318" s="270"/>
      <c r="AF318" s="270"/>
      <c r="AG318" s="270"/>
      <c r="AH318" s="270"/>
      <c r="AI318" s="270"/>
      <c r="AJ318" s="271"/>
      <c r="AK318" s="271"/>
      <c r="AL318" s="267"/>
      <c r="AM318" s="267"/>
      <c r="AN318" s="267"/>
      <c r="AO318" s="267"/>
      <c r="AP318" s="267"/>
      <c r="AQ318" s="267"/>
      <c r="AR318" s="267"/>
      <c r="AS318" s="267"/>
      <c r="AT318" s="267"/>
      <c r="AU318" s="267"/>
      <c r="AV318" s="267"/>
      <c r="AW318" s="267"/>
      <c r="AX318" s="267"/>
      <c r="AY318" s="267"/>
      <c r="AZ318" s="267"/>
      <c r="BA318" s="267"/>
      <c r="BB318" s="267"/>
      <c r="BC318" s="267"/>
      <c r="BD318" s="267"/>
      <c r="BE318" s="267"/>
      <c r="BF318" s="267"/>
      <c r="BG318" s="267"/>
      <c r="BH318" s="267"/>
    </row>
    <row r="319" spans="1:60" s="272" customFormat="1" ht="21.95" customHeight="1" x14ac:dyDescent="0.15">
      <c r="A319" s="267"/>
      <c r="B319" s="268" t="s">
        <v>414</v>
      </c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9"/>
      <c r="AA319" s="269"/>
      <c r="AB319" s="270"/>
      <c r="AC319" s="270"/>
      <c r="AD319" s="270"/>
      <c r="AE319" s="270"/>
      <c r="AF319" s="270"/>
      <c r="AG319" s="270"/>
      <c r="AH319" s="270"/>
      <c r="AI319" s="270"/>
      <c r="AJ319" s="271"/>
      <c r="AK319" s="271"/>
      <c r="AL319" s="267"/>
      <c r="AM319" s="267"/>
      <c r="AN319" s="267"/>
      <c r="AO319" s="267"/>
      <c r="AP319" s="267"/>
      <c r="AQ319" s="267"/>
      <c r="AR319" s="267"/>
      <c r="AS319" s="267"/>
      <c r="AT319" s="267"/>
      <c r="AU319" s="267"/>
      <c r="AV319" s="267"/>
      <c r="AW319" s="267"/>
      <c r="AX319" s="267"/>
      <c r="AY319" s="267"/>
      <c r="AZ319" s="267"/>
      <c r="BA319" s="267"/>
      <c r="BB319" s="267"/>
      <c r="BC319" s="267"/>
      <c r="BD319" s="267"/>
      <c r="BE319" s="267"/>
      <c r="BF319" s="267"/>
      <c r="BG319" s="267"/>
      <c r="BH319" s="267"/>
    </row>
    <row r="320" spans="1:60" s="273" customFormat="1" ht="21.95" customHeight="1" x14ac:dyDescent="0.15">
      <c r="B320" s="274" t="s">
        <v>415</v>
      </c>
      <c r="C320" s="274"/>
      <c r="D320" s="274"/>
      <c r="E320" s="274"/>
      <c r="F320" s="274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5"/>
      <c r="AA320" s="275"/>
      <c r="AB320" s="275"/>
      <c r="AC320" s="275"/>
      <c r="AD320" s="275"/>
      <c r="AE320" s="275"/>
      <c r="AF320" s="275"/>
      <c r="AG320" s="275"/>
      <c r="AH320" s="275"/>
      <c r="AI320" s="275"/>
    </row>
    <row r="321" spans="1:51" s="273" customFormat="1" ht="21.95" customHeight="1" x14ac:dyDescent="0.15">
      <c r="B321" s="274" t="s">
        <v>399</v>
      </c>
      <c r="C321" s="274"/>
      <c r="D321" s="274"/>
      <c r="E321" s="274"/>
      <c r="F321" s="274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4"/>
      <c r="X321" s="274"/>
      <c r="Y321" s="274"/>
      <c r="Z321" s="275"/>
      <c r="AA321" s="275"/>
      <c r="AB321" s="275"/>
      <c r="AC321" s="275"/>
      <c r="AD321" s="275"/>
      <c r="AE321" s="275"/>
      <c r="AF321" s="275"/>
      <c r="AG321" s="275"/>
      <c r="AH321" s="275"/>
      <c r="AI321" s="275"/>
    </row>
    <row r="322" spans="1:51" s="278" customFormat="1" ht="21.95" customHeight="1" x14ac:dyDescent="0.2">
      <c r="A322" s="276"/>
      <c r="B322" s="274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3"/>
      <c r="X322" s="273"/>
      <c r="Y322" s="277"/>
      <c r="Z322" s="277"/>
      <c r="AA322" s="277"/>
      <c r="AB322" s="277"/>
    </row>
    <row r="323" spans="1:51" s="273" customFormat="1" ht="21.95" customHeight="1" x14ac:dyDescent="0.15">
      <c r="B323" s="274" t="s">
        <v>403</v>
      </c>
      <c r="C323" s="279"/>
      <c r="D323" s="280"/>
      <c r="E323" s="281"/>
      <c r="F323" s="280"/>
      <c r="G323" s="282"/>
      <c r="H323" s="280"/>
      <c r="I323" s="281"/>
      <c r="J323" s="280"/>
      <c r="K323" s="282"/>
      <c r="L323" s="280"/>
      <c r="M323" s="281"/>
      <c r="N323" s="280"/>
      <c r="O323" s="280"/>
      <c r="P323" s="282"/>
      <c r="Q323" s="282"/>
      <c r="R323" s="282"/>
      <c r="S323" s="282"/>
      <c r="T323" s="283"/>
      <c r="U323" s="283"/>
      <c r="V323" s="283"/>
      <c r="W323" s="283"/>
      <c r="Y323" s="282"/>
      <c r="Z323" s="282"/>
      <c r="AA323" s="282"/>
      <c r="AB323" s="282"/>
      <c r="AC323" s="282"/>
      <c r="AD323" s="282"/>
      <c r="AE323" s="282"/>
      <c r="AF323" s="282"/>
      <c r="AL323" s="284"/>
      <c r="AM323" s="285"/>
      <c r="AN323" s="286"/>
      <c r="AO323" s="286"/>
    </row>
    <row r="324" spans="1:51" s="273" customFormat="1" ht="21.95" customHeight="1" x14ac:dyDescent="0.15">
      <c r="B324" s="274"/>
      <c r="Y324" s="277"/>
      <c r="Z324" s="277"/>
      <c r="AA324" s="277"/>
      <c r="AB324" s="277"/>
      <c r="AC324" s="277"/>
      <c r="AD324" s="277"/>
      <c r="AE324" s="277"/>
    </row>
    <row r="325" spans="1:51" s="273" customFormat="1" ht="21.95" customHeight="1" x14ac:dyDescent="0.15">
      <c r="B325" s="274" t="s">
        <v>400</v>
      </c>
      <c r="Y325" s="277"/>
      <c r="Z325" s="277"/>
      <c r="AA325" s="277"/>
      <c r="AB325" s="277"/>
      <c r="AC325" s="277"/>
      <c r="AD325" s="277"/>
      <c r="AE325" s="277"/>
    </row>
    <row r="326" spans="1:51" s="273" customFormat="1" ht="21.95" customHeight="1" x14ac:dyDescent="0.15">
      <c r="B326" s="274" t="s">
        <v>401</v>
      </c>
      <c r="Y326" s="277"/>
      <c r="Z326" s="277"/>
      <c r="AA326" s="277"/>
      <c r="AB326" s="277"/>
      <c r="AC326" s="277"/>
      <c r="AD326" s="277"/>
      <c r="AE326" s="277"/>
    </row>
    <row r="327" spans="1:51" s="273" customFormat="1" ht="21.95" customHeight="1" x14ac:dyDescent="0.15">
      <c r="B327" s="274"/>
      <c r="Y327" s="277"/>
      <c r="Z327" s="277"/>
      <c r="AA327" s="277"/>
      <c r="AB327" s="277"/>
      <c r="AC327" s="277"/>
      <c r="AD327" s="277"/>
      <c r="AE327" s="277"/>
    </row>
    <row r="328" spans="1:51" s="273" customFormat="1" ht="21.95" customHeight="1" x14ac:dyDescent="0.15">
      <c r="B328" s="274" t="s">
        <v>404</v>
      </c>
      <c r="Y328" s="277"/>
      <c r="Z328" s="277"/>
      <c r="AA328" s="277"/>
      <c r="AB328" s="277"/>
      <c r="AC328" s="277"/>
      <c r="AD328" s="277"/>
      <c r="AE328" s="277"/>
    </row>
    <row r="329" spans="1:51" s="273" customFormat="1" ht="21.95" customHeight="1" x14ac:dyDescent="0.15">
      <c r="B329" s="274" t="s">
        <v>405</v>
      </c>
      <c r="Y329" s="277"/>
      <c r="Z329" s="277"/>
      <c r="AA329" s="277"/>
      <c r="AB329" s="277"/>
      <c r="AC329" s="277"/>
      <c r="AD329" s="277"/>
      <c r="AE329" s="277"/>
    </row>
    <row r="330" spans="1:51" s="273" customFormat="1" ht="21.95" customHeight="1" x14ac:dyDescent="0.15">
      <c r="B330" s="274" t="s">
        <v>406</v>
      </c>
      <c r="Y330" s="277"/>
      <c r="Z330" s="277"/>
      <c r="AA330" s="277"/>
      <c r="AB330" s="277"/>
      <c r="AC330" s="277"/>
      <c r="AD330" s="277"/>
      <c r="AE330" s="277"/>
    </row>
    <row r="331" spans="1:51" s="273" customFormat="1" ht="21.95" customHeight="1" x14ac:dyDescent="0.15">
      <c r="B331" s="274"/>
      <c r="Y331" s="277"/>
      <c r="Z331" s="277"/>
      <c r="AA331" s="277"/>
      <c r="AB331" s="277"/>
      <c r="AC331" s="277"/>
      <c r="AD331" s="277"/>
      <c r="AE331" s="277"/>
    </row>
    <row r="332" spans="1:51" s="273" customFormat="1" ht="21.95" customHeight="1" x14ac:dyDescent="0.15">
      <c r="B332" s="274" t="s">
        <v>402</v>
      </c>
      <c r="Y332" s="277"/>
      <c r="Z332" s="277"/>
      <c r="AA332" s="277"/>
      <c r="AB332" s="277"/>
      <c r="AC332" s="277"/>
      <c r="AD332" s="277"/>
      <c r="AE332" s="277"/>
    </row>
    <row r="333" spans="1:51" s="273" customFormat="1" ht="21.95" customHeight="1" x14ac:dyDescent="0.15">
      <c r="B333" s="275" t="s">
        <v>407</v>
      </c>
      <c r="Y333" s="277"/>
      <c r="Z333" s="277"/>
      <c r="AA333" s="277"/>
      <c r="AB333" s="277"/>
      <c r="AC333" s="277"/>
      <c r="AD333" s="277"/>
      <c r="AE333" s="277"/>
    </row>
    <row r="334" spans="1:51" s="273" customFormat="1" ht="21.95" customHeight="1" x14ac:dyDescent="0.15">
      <c r="B334" s="275" t="s">
        <v>408</v>
      </c>
      <c r="Y334" s="277"/>
      <c r="Z334" s="277"/>
      <c r="AA334" s="277"/>
      <c r="AB334" s="277"/>
      <c r="AC334" s="277"/>
      <c r="AD334" s="277"/>
      <c r="AE334" s="277"/>
      <c r="AY334" s="275"/>
    </row>
    <row r="335" spans="1:51" s="273" customFormat="1" ht="21.95" customHeight="1" x14ac:dyDescent="0.15">
      <c r="B335" s="275" t="s">
        <v>411</v>
      </c>
      <c r="Y335" s="277"/>
      <c r="Z335" s="277"/>
      <c r="AA335" s="277"/>
      <c r="AB335" s="277"/>
      <c r="AC335" s="277"/>
      <c r="AD335" s="277"/>
      <c r="AE335" s="277"/>
    </row>
    <row r="336" spans="1:51" ht="21.95" customHeight="1" x14ac:dyDescent="0.15">
      <c r="B336" s="275" t="s">
        <v>412</v>
      </c>
    </row>
    <row r="337" spans="2:51" ht="21.95" customHeight="1" x14ac:dyDescent="0.15">
      <c r="B337" s="275" t="s">
        <v>413</v>
      </c>
    </row>
    <row r="338" spans="2:51" ht="21.95" customHeight="1" x14ac:dyDescent="0.15">
      <c r="B338" s="275"/>
      <c r="AY338" s="275" t="s">
        <v>397</v>
      </c>
    </row>
    <row r="339" spans="2:51" ht="21.95" customHeight="1" x14ac:dyDescent="0.15">
      <c r="B339" s="275"/>
    </row>
    <row r="340" spans="2:51" ht="21.95" customHeight="1" x14ac:dyDescent="0.15">
      <c r="B340" s="275"/>
    </row>
    <row r="341" spans="2:51" ht="21.95" customHeight="1" x14ac:dyDescent="0.15"/>
    <row r="342" spans="2:51" ht="21.95" customHeight="1" x14ac:dyDescent="0.15"/>
    <row r="343" spans="2:51" ht="21.95" customHeight="1" x14ac:dyDescent="0.15"/>
    <row r="344" spans="2:51" ht="21.95" customHeight="1" x14ac:dyDescent="0.15"/>
    <row r="345" spans="2:51" ht="21.95" customHeight="1" x14ac:dyDescent="0.15"/>
  </sheetData>
  <mergeCells count="933">
    <mergeCell ref="C14:L14"/>
    <mergeCell ref="C15:L15"/>
    <mergeCell ref="O14:AC14"/>
    <mergeCell ref="O15:AC15"/>
    <mergeCell ref="AF14:AI14"/>
    <mergeCell ref="AF15:AI15"/>
    <mergeCell ref="AL14:AW14"/>
    <mergeCell ref="AL15:AW15"/>
    <mergeCell ref="C5:L5"/>
    <mergeCell ref="C6:L6"/>
    <mergeCell ref="O5:AC5"/>
    <mergeCell ref="O6:AC6"/>
    <mergeCell ref="AF5:AI5"/>
    <mergeCell ref="AF6:AI6"/>
    <mergeCell ref="AL5:AW5"/>
    <mergeCell ref="AL6:AW6"/>
    <mergeCell ref="D25:G26"/>
    <mergeCell ref="T25:AH28"/>
    <mergeCell ref="AI26:AX27"/>
    <mergeCell ref="D27:G28"/>
    <mergeCell ref="D29:G30"/>
    <mergeCell ref="R30:V30"/>
    <mergeCell ref="W30:X30"/>
    <mergeCell ref="R36:W36"/>
    <mergeCell ref="D37:G38"/>
    <mergeCell ref="D39:G40"/>
    <mergeCell ref="AF32:AY33"/>
    <mergeCell ref="D33:G34"/>
    <mergeCell ref="R33:W33"/>
    <mergeCell ref="R34:W34"/>
    <mergeCell ref="AF34:AY35"/>
    <mergeCell ref="D35:G36"/>
    <mergeCell ref="R35:W35"/>
    <mergeCell ref="D31:G32"/>
    <mergeCell ref="R31:V31"/>
    <mergeCell ref="W31:X31"/>
    <mergeCell ref="R32:W32"/>
    <mergeCell ref="X32:AD32"/>
    <mergeCell ref="X33:AD33"/>
    <mergeCell ref="X35:AD35"/>
    <mergeCell ref="X36:AD36"/>
    <mergeCell ref="B42:C43"/>
    <mergeCell ref="D42:G42"/>
    <mergeCell ref="H42:K42"/>
    <mergeCell ref="L42:O42"/>
    <mergeCell ref="P42:S42"/>
    <mergeCell ref="T42:W42"/>
    <mergeCell ref="D43:G43"/>
    <mergeCell ref="H43:K43"/>
    <mergeCell ref="L43:O43"/>
    <mergeCell ref="P43:S43"/>
    <mergeCell ref="T43:W43"/>
    <mergeCell ref="AJ43:AM43"/>
    <mergeCell ref="AN43:AQ43"/>
    <mergeCell ref="AR43:AU43"/>
    <mergeCell ref="AV43:AY43"/>
    <mergeCell ref="AZ43:BC43"/>
    <mergeCell ref="AH42:AI43"/>
    <mergeCell ref="AJ42:AM42"/>
    <mergeCell ref="AN42:AQ42"/>
    <mergeCell ref="AR42:AU42"/>
    <mergeCell ref="AV42:AY42"/>
    <mergeCell ref="AZ42:BC42"/>
    <mergeCell ref="G50:G52"/>
    <mergeCell ref="K50:K52"/>
    <mergeCell ref="L50:O52"/>
    <mergeCell ref="T50:W51"/>
    <mergeCell ref="AM50:AM52"/>
    <mergeCell ref="AZ44:BC45"/>
    <mergeCell ref="G47:G49"/>
    <mergeCell ref="H47:K49"/>
    <mergeCell ref="T47:W48"/>
    <mergeCell ref="AM47:AM49"/>
    <mergeCell ref="D44:G46"/>
    <mergeCell ref="T44:W45"/>
    <mergeCell ref="AJ44:AM46"/>
    <mergeCell ref="K44:K46"/>
    <mergeCell ref="O44:O46"/>
    <mergeCell ref="S44:S46"/>
    <mergeCell ref="O47:O49"/>
    <mergeCell ref="S47:S49"/>
    <mergeCell ref="S50:S52"/>
    <mergeCell ref="B57:C58"/>
    <mergeCell ref="D57:G57"/>
    <mergeCell ref="H57:K57"/>
    <mergeCell ref="L57:O57"/>
    <mergeCell ref="P57:S57"/>
    <mergeCell ref="T57:W57"/>
    <mergeCell ref="AQ50:AQ52"/>
    <mergeCell ref="AR50:AU52"/>
    <mergeCell ref="AZ50:BC51"/>
    <mergeCell ref="G53:G55"/>
    <mergeCell ref="K53:K55"/>
    <mergeCell ref="O53:O55"/>
    <mergeCell ref="P53:S55"/>
    <mergeCell ref="T53:W54"/>
    <mergeCell ref="AM53:AM55"/>
    <mergeCell ref="D58:G58"/>
    <mergeCell ref="H58:K58"/>
    <mergeCell ref="L58:O58"/>
    <mergeCell ref="P58:S58"/>
    <mergeCell ref="T58:W58"/>
    <mergeCell ref="AJ58:AM58"/>
    <mergeCell ref="AH57:AI58"/>
    <mergeCell ref="AJ57:AM57"/>
    <mergeCell ref="AN57:AQ57"/>
    <mergeCell ref="G65:G67"/>
    <mergeCell ref="K65:K67"/>
    <mergeCell ref="L65:O67"/>
    <mergeCell ref="T65:W66"/>
    <mergeCell ref="AM62:AM64"/>
    <mergeCell ref="AN62:AQ64"/>
    <mergeCell ref="AZ62:BC63"/>
    <mergeCell ref="AY62:AY64"/>
    <mergeCell ref="AJ59:AM61"/>
    <mergeCell ref="AZ59:BC60"/>
    <mergeCell ref="G62:G64"/>
    <mergeCell ref="H62:K64"/>
    <mergeCell ref="T62:W63"/>
    <mergeCell ref="D59:G61"/>
    <mergeCell ref="T59:W60"/>
    <mergeCell ref="K59:K61"/>
    <mergeCell ref="O59:O61"/>
    <mergeCell ref="S59:S61"/>
    <mergeCell ref="AY59:AY61"/>
    <mergeCell ref="AU62:AU64"/>
    <mergeCell ref="D73:G74"/>
    <mergeCell ref="T73:AH76"/>
    <mergeCell ref="AI74:AX75"/>
    <mergeCell ref="D75:G76"/>
    <mergeCell ref="D77:G78"/>
    <mergeCell ref="R78:V78"/>
    <mergeCell ref="AM68:AM70"/>
    <mergeCell ref="AQ68:AQ70"/>
    <mergeCell ref="AU68:AU70"/>
    <mergeCell ref="AV68:AY70"/>
    <mergeCell ref="G68:G70"/>
    <mergeCell ref="K68:K70"/>
    <mergeCell ref="O68:O70"/>
    <mergeCell ref="P68:S70"/>
    <mergeCell ref="T68:W69"/>
    <mergeCell ref="D85:G86"/>
    <mergeCell ref="D87:G88"/>
    <mergeCell ref="D81:G82"/>
    <mergeCell ref="R81:W81"/>
    <mergeCell ref="R82:W82"/>
    <mergeCell ref="D83:G84"/>
    <mergeCell ref="R83:W83"/>
    <mergeCell ref="W78:X78"/>
    <mergeCell ref="D79:G80"/>
    <mergeCell ref="R79:V79"/>
    <mergeCell ref="W79:X79"/>
    <mergeCell ref="R80:W80"/>
    <mergeCell ref="B90:C91"/>
    <mergeCell ref="D90:G90"/>
    <mergeCell ref="H90:K90"/>
    <mergeCell ref="L90:O90"/>
    <mergeCell ref="P90:S90"/>
    <mergeCell ref="T90:W90"/>
    <mergeCell ref="D91:G91"/>
    <mergeCell ref="H91:K91"/>
    <mergeCell ref="L91:O91"/>
    <mergeCell ref="P91:S91"/>
    <mergeCell ref="G95:G97"/>
    <mergeCell ref="H95:K97"/>
    <mergeCell ref="T95:W96"/>
    <mergeCell ref="AM95:AM97"/>
    <mergeCell ref="D92:G94"/>
    <mergeCell ref="T92:W93"/>
    <mergeCell ref="AJ92:AM94"/>
    <mergeCell ref="T91:W91"/>
    <mergeCell ref="AJ91:AM91"/>
    <mergeCell ref="AH90:AI91"/>
    <mergeCell ref="AJ90:AM90"/>
    <mergeCell ref="AZ101:BC102"/>
    <mergeCell ref="B105:C106"/>
    <mergeCell ref="D105:G105"/>
    <mergeCell ref="H105:K105"/>
    <mergeCell ref="L105:O105"/>
    <mergeCell ref="P105:S105"/>
    <mergeCell ref="T105:W105"/>
    <mergeCell ref="AQ98:AQ100"/>
    <mergeCell ref="AR98:AU100"/>
    <mergeCell ref="AZ98:BC99"/>
    <mergeCell ref="G101:G103"/>
    <mergeCell ref="K101:K103"/>
    <mergeCell ref="O101:O103"/>
    <mergeCell ref="P101:S103"/>
    <mergeCell ref="T101:W102"/>
    <mergeCell ref="AM101:AM103"/>
    <mergeCell ref="G98:G100"/>
    <mergeCell ref="K98:K100"/>
    <mergeCell ref="L98:O100"/>
    <mergeCell ref="T98:W99"/>
    <mergeCell ref="AM98:AM100"/>
    <mergeCell ref="AY98:AY100"/>
    <mergeCell ref="Y105:Z105"/>
    <mergeCell ref="AA105:AC105"/>
    <mergeCell ref="G110:G112"/>
    <mergeCell ref="H110:K112"/>
    <mergeCell ref="T110:W111"/>
    <mergeCell ref="D107:G109"/>
    <mergeCell ref="T107:W108"/>
    <mergeCell ref="D106:G106"/>
    <mergeCell ref="H106:K106"/>
    <mergeCell ref="L106:O106"/>
    <mergeCell ref="P106:S106"/>
    <mergeCell ref="T106:W106"/>
    <mergeCell ref="O110:O112"/>
    <mergeCell ref="S110:S112"/>
    <mergeCell ref="AM113:AM115"/>
    <mergeCell ref="AQ113:AQ115"/>
    <mergeCell ref="AR113:AU115"/>
    <mergeCell ref="AZ113:BC114"/>
    <mergeCell ref="G116:G118"/>
    <mergeCell ref="K116:K118"/>
    <mergeCell ref="O116:O118"/>
    <mergeCell ref="P116:S118"/>
    <mergeCell ref="T116:W117"/>
    <mergeCell ref="G113:G115"/>
    <mergeCell ref="K113:K115"/>
    <mergeCell ref="L113:O115"/>
    <mergeCell ref="T113:W114"/>
    <mergeCell ref="S113:S115"/>
    <mergeCell ref="AY113:AY115"/>
    <mergeCell ref="D121:G122"/>
    <mergeCell ref="T121:AH124"/>
    <mergeCell ref="AI122:AX123"/>
    <mergeCell ref="D123:G124"/>
    <mergeCell ref="D125:G126"/>
    <mergeCell ref="R126:V126"/>
    <mergeCell ref="W126:X126"/>
    <mergeCell ref="X128:AD128"/>
    <mergeCell ref="AZ116:BC117"/>
    <mergeCell ref="AM116:AM118"/>
    <mergeCell ref="AQ116:AQ118"/>
    <mergeCell ref="AU116:AU118"/>
    <mergeCell ref="AV116:AY118"/>
    <mergeCell ref="T119:W119"/>
    <mergeCell ref="D133:G134"/>
    <mergeCell ref="D135:G136"/>
    <mergeCell ref="AF130:AY131"/>
    <mergeCell ref="X131:AD131"/>
    <mergeCell ref="X132:AD132"/>
    <mergeCell ref="D129:G130"/>
    <mergeCell ref="R129:W129"/>
    <mergeCell ref="R130:W130"/>
    <mergeCell ref="D131:G132"/>
    <mergeCell ref="R131:W131"/>
    <mergeCell ref="AF128:AY129"/>
    <mergeCell ref="X129:AD129"/>
    <mergeCell ref="D127:G128"/>
    <mergeCell ref="R127:V127"/>
    <mergeCell ref="W127:X127"/>
    <mergeCell ref="R128:W128"/>
    <mergeCell ref="R132:W132"/>
    <mergeCell ref="B138:C139"/>
    <mergeCell ref="D138:G138"/>
    <mergeCell ref="H138:K138"/>
    <mergeCell ref="L138:O138"/>
    <mergeCell ref="P138:S138"/>
    <mergeCell ref="T138:W138"/>
    <mergeCell ref="D139:G139"/>
    <mergeCell ref="H139:K139"/>
    <mergeCell ref="L139:O139"/>
    <mergeCell ref="P139:S139"/>
    <mergeCell ref="G143:G145"/>
    <mergeCell ref="H143:K145"/>
    <mergeCell ref="T143:W144"/>
    <mergeCell ref="AM143:AM145"/>
    <mergeCell ref="D140:G142"/>
    <mergeCell ref="T140:W141"/>
    <mergeCell ref="AJ140:AM142"/>
    <mergeCell ref="T139:W139"/>
    <mergeCell ref="AJ139:AM139"/>
    <mergeCell ref="AH138:AI139"/>
    <mergeCell ref="AJ138:AM138"/>
    <mergeCell ref="Y138:Z138"/>
    <mergeCell ref="AA138:AC138"/>
    <mergeCell ref="AD138:AF138"/>
    <mergeCell ref="K140:K142"/>
    <mergeCell ref="O140:O142"/>
    <mergeCell ref="S140:S142"/>
    <mergeCell ref="B153:C154"/>
    <mergeCell ref="D153:G153"/>
    <mergeCell ref="H153:K153"/>
    <mergeCell ref="L153:O153"/>
    <mergeCell ref="P153:S153"/>
    <mergeCell ref="T153:W153"/>
    <mergeCell ref="AQ146:AQ148"/>
    <mergeCell ref="AR146:AU148"/>
    <mergeCell ref="AZ146:BC147"/>
    <mergeCell ref="G149:G151"/>
    <mergeCell ref="K149:K151"/>
    <mergeCell ref="O149:O151"/>
    <mergeCell ref="P149:S151"/>
    <mergeCell ref="T149:W150"/>
    <mergeCell ref="AM149:AM151"/>
    <mergeCell ref="G146:G148"/>
    <mergeCell ref="K146:K148"/>
    <mergeCell ref="L146:O148"/>
    <mergeCell ref="T146:W147"/>
    <mergeCell ref="AM146:AM148"/>
    <mergeCell ref="AN153:AQ153"/>
    <mergeCell ref="AR153:AU153"/>
    <mergeCell ref="AV153:AY153"/>
    <mergeCell ref="AZ153:BC153"/>
    <mergeCell ref="AR154:AU154"/>
    <mergeCell ref="AV154:AY154"/>
    <mergeCell ref="AZ154:BC154"/>
    <mergeCell ref="AQ149:AQ151"/>
    <mergeCell ref="AU149:AU151"/>
    <mergeCell ref="AV149:AY151"/>
    <mergeCell ref="AZ149:BC150"/>
    <mergeCell ref="G158:G160"/>
    <mergeCell ref="H158:K160"/>
    <mergeCell ref="T158:W159"/>
    <mergeCell ref="D155:G157"/>
    <mergeCell ref="T155:W156"/>
    <mergeCell ref="K155:K157"/>
    <mergeCell ref="O155:O157"/>
    <mergeCell ref="S155:S157"/>
    <mergeCell ref="D154:G154"/>
    <mergeCell ref="H154:K154"/>
    <mergeCell ref="L154:O154"/>
    <mergeCell ref="P154:S154"/>
    <mergeCell ref="T154:W154"/>
    <mergeCell ref="G164:G166"/>
    <mergeCell ref="K164:K166"/>
    <mergeCell ref="O164:O166"/>
    <mergeCell ref="P164:S166"/>
    <mergeCell ref="T164:W165"/>
    <mergeCell ref="G161:G163"/>
    <mergeCell ref="K161:K163"/>
    <mergeCell ref="L161:O163"/>
    <mergeCell ref="T161:W162"/>
    <mergeCell ref="S161:S163"/>
    <mergeCell ref="D179:G180"/>
    <mergeCell ref="D181:G182"/>
    <mergeCell ref="D183:G184"/>
    <mergeCell ref="T167:W167"/>
    <mergeCell ref="D171:G172"/>
    <mergeCell ref="T171:AH174"/>
    <mergeCell ref="AI172:AX173"/>
    <mergeCell ref="D173:G174"/>
    <mergeCell ref="D175:G176"/>
    <mergeCell ref="D177:G178"/>
    <mergeCell ref="AE182:AH182"/>
    <mergeCell ref="AE183:AH183"/>
    <mergeCell ref="X182:AD182"/>
    <mergeCell ref="X183:AD183"/>
    <mergeCell ref="AI175:BB176"/>
    <mergeCell ref="D193:G194"/>
    <mergeCell ref="B197:C198"/>
    <mergeCell ref="D197:G197"/>
    <mergeCell ref="H197:K197"/>
    <mergeCell ref="L197:O197"/>
    <mergeCell ref="P197:S197"/>
    <mergeCell ref="D185:G186"/>
    <mergeCell ref="D187:G188"/>
    <mergeCell ref="D189:G190"/>
    <mergeCell ref="D191:G192"/>
    <mergeCell ref="D198:G198"/>
    <mergeCell ref="H198:K198"/>
    <mergeCell ref="L198:O198"/>
    <mergeCell ref="P198:S198"/>
    <mergeCell ref="G205:G207"/>
    <mergeCell ref="K205:K207"/>
    <mergeCell ref="L205:O207"/>
    <mergeCell ref="T205:W206"/>
    <mergeCell ref="AM205:AM207"/>
    <mergeCell ref="AQ205:AQ207"/>
    <mergeCell ref="AR205:AU207"/>
    <mergeCell ref="AZ199:BC200"/>
    <mergeCell ref="G202:G204"/>
    <mergeCell ref="H202:K204"/>
    <mergeCell ref="T202:W203"/>
    <mergeCell ref="AM202:AM204"/>
    <mergeCell ref="AN202:AQ204"/>
    <mergeCell ref="O202:O204"/>
    <mergeCell ref="S202:S204"/>
    <mergeCell ref="S205:S207"/>
    <mergeCell ref="D199:G201"/>
    <mergeCell ref="T199:W200"/>
    <mergeCell ref="AJ199:AM201"/>
    <mergeCell ref="K199:K201"/>
    <mergeCell ref="O199:O201"/>
    <mergeCell ref="S199:S201"/>
    <mergeCell ref="AQ199:AQ201"/>
    <mergeCell ref="AU199:AU201"/>
    <mergeCell ref="G208:G210"/>
    <mergeCell ref="K208:K210"/>
    <mergeCell ref="O208:O210"/>
    <mergeCell ref="P208:S210"/>
    <mergeCell ref="T208:W209"/>
    <mergeCell ref="AM208:AM210"/>
    <mergeCell ref="AQ208:AQ210"/>
    <mergeCell ref="AU208:AU210"/>
    <mergeCell ref="AV208:AY210"/>
    <mergeCell ref="B212:C213"/>
    <mergeCell ref="D212:G212"/>
    <mergeCell ref="H212:K212"/>
    <mergeCell ref="L212:O212"/>
    <mergeCell ref="P212:S212"/>
    <mergeCell ref="T212:W212"/>
    <mergeCell ref="AH212:AI213"/>
    <mergeCell ref="AJ212:AM212"/>
    <mergeCell ref="AN212:AQ212"/>
    <mergeCell ref="D214:G216"/>
    <mergeCell ref="T214:W215"/>
    <mergeCell ref="AJ214:AM216"/>
    <mergeCell ref="AR212:AU212"/>
    <mergeCell ref="AV212:AY212"/>
    <mergeCell ref="AZ212:BC212"/>
    <mergeCell ref="D213:G213"/>
    <mergeCell ref="H213:K213"/>
    <mergeCell ref="L213:O213"/>
    <mergeCell ref="P213:S213"/>
    <mergeCell ref="T213:W213"/>
    <mergeCell ref="AJ213:AM213"/>
    <mergeCell ref="AN213:AQ213"/>
    <mergeCell ref="Y212:Z212"/>
    <mergeCell ref="AA212:AC212"/>
    <mergeCell ref="AD212:AF212"/>
    <mergeCell ref="K214:K216"/>
    <mergeCell ref="O214:O216"/>
    <mergeCell ref="S214:S216"/>
    <mergeCell ref="AQ214:AQ216"/>
    <mergeCell ref="AU214:AU216"/>
    <mergeCell ref="AY214:AY216"/>
    <mergeCell ref="AM220:AM222"/>
    <mergeCell ref="AQ220:AQ222"/>
    <mergeCell ref="AR220:AU222"/>
    <mergeCell ref="AZ220:BC221"/>
    <mergeCell ref="AM217:AM219"/>
    <mergeCell ref="AN217:AQ219"/>
    <mergeCell ref="AZ217:BC218"/>
    <mergeCell ref="G220:G222"/>
    <mergeCell ref="K220:K222"/>
    <mergeCell ref="L220:O222"/>
    <mergeCell ref="T220:W221"/>
    <mergeCell ref="G217:G219"/>
    <mergeCell ref="H217:K219"/>
    <mergeCell ref="T217:W218"/>
    <mergeCell ref="O217:O219"/>
    <mergeCell ref="S217:S219"/>
    <mergeCell ref="S220:S222"/>
    <mergeCell ref="AM223:AM225"/>
    <mergeCell ref="AQ223:AQ225"/>
    <mergeCell ref="AU223:AU225"/>
    <mergeCell ref="AV223:AY225"/>
    <mergeCell ref="AZ223:BC224"/>
    <mergeCell ref="B227:C228"/>
    <mergeCell ref="D227:G227"/>
    <mergeCell ref="H227:K227"/>
    <mergeCell ref="L227:O227"/>
    <mergeCell ref="P227:S227"/>
    <mergeCell ref="G223:G225"/>
    <mergeCell ref="K223:K225"/>
    <mergeCell ref="O223:O225"/>
    <mergeCell ref="P223:S225"/>
    <mergeCell ref="T223:W224"/>
    <mergeCell ref="AZ228:BC228"/>
    <mergeCell ref="AZ227:BC227"/>
    <mergeCell ref="D228:G228"/>
    <mergeCell ref="H228:K228"/>
    <mergeCell ref="L228:O228"/>
    <mergeCell ref="P228:S228"/>
    <mergeCell ref="T228:W228"/>
    <mergeCell ref="AJ228:AM228"/>
    <mergeCell ref="AN228:AQ228"/>
    <mergeCell ref="AR228:AU228"/>
    <mergeCell ref="AV228:AY228"/>
    <mergeCell ref="T227:W227"/>
    <mergeCell ref="AH227:AI228"/>
    <mergeCell ref="AJ227:AM227"/>
    <mergeCell ref="AN227:AQ227"/>
    <mergeCell ref="AR227:AU227"/>
    <mergeCell ref="AV227:AY227"/>
    <mergeCell ref="Y227:Z227"/>
    <mergeCell ref="AA227:AC227"/>
    <mergeCell ref="AD227:AF227"/>
    <mergeCell ref="AZ229:BC230"/>
    <mergeCell ref="G232:G234"/>
    <mergeCell ref="H232:K234"/>
    <mergeCell ref="T232:W233"/>
    <mergeCell ref="AM232:AM234"/>
    <mergeCell ref="AN232:AQ234"/>
    <mergeCell ref="AZ235:BC236"/>
    <mergeCell ref="K229:K231"/>
    <mergeCell ref="O229:O231"/>
    <mergeCell ref="S229:S231"/>
    <mergeCell ref="O232:O234"/>
    <mergeCell ref="S232:S234"/>
    <mergeCell ref="S235:S237"/>
    <mergeCell ref="D229:G231"/>
    <mergeCell ref="T229:W230"/>
    <mergeCell ref="AJ229:AM231"/>
    <mergeCell ref="AV238:AY240"/>
    <mergeCell ref="AZ232:BC233"/>
    <mergeCell ref="G235:G237"/>
    <mergeCell ref="K235:K237"/>
    <mergeCell ref="L235:O237"/>
    <mergeCell ref="T235:W236"/>
    <mergeCell ref="AM235:AM237"/>
    <mergeCell ref="AQ235:AQ237"/>
    <mergeCell ref="AR235:AU237"/>
    <mergeCell ref="D243:G243"/>
    <mergeCell ref="H243:K243"/>
    <mergeCell ref="L243:O243"/>
    <mergeCell ref="P243:S243"/>
    <mergeCell ref="T243:W243"/>
    <mergeCell ref="AJ243:AM243"/>
    <mergeCell ref="AN243:AQ243"/>
    <mergeCell ref="AZ238:BC239"/>
    <mergeCell ref="B242:C243"/>
    <mergeCell ref="D242:G242"/>
    <mergeCell ref="H242:K242"/>
    <mergeCell ref="L242:O242"/>
    <mergeCell ref="P242:S242"/>
    <mergeCell ref="T242:W242"/>
    <mergeCell ref="AH242:AI243"/>
    <mergeCell ref="AJ242:AM242"/>
    <mergeCell ref="AN242:AQ242"/>
    <mergeCell ref="AD242:AF242"/>
    <mergeCell ref="G238:G240"/>
    <mergeCell ref="K238:K240"/>
    <mergeCell ref="O238:O240"/>
    <mergeCell ref="P238:S240"/>
    <mergeCell ref="T238:W239"/>
    <mergeCell ref="AM238:AM240"/>
    <mergeCell ref="G250:G252"/>
    <mergeCell ref="K250:K252"/>
    <mergeCell ref="L250:O252"/>
    <mergeCell ref="T250:W251"/>
    <mergeCell ref="AZ244:BC245"/>
    <mergeCell ref="G247:G249"/>
    <mergeCell ref="H247:K249"/>
    <mergeCell ref="T247:W248"/>
    <mergeCell ref="D244:G246"/>
    <mergeCell ref="T244:W245"/>
    <mergeCell ref="AJ244:AM246"/>
    <mergeCell ref="K244:K246"/>
    <mergeCell ref="O244:O246"/>
    <mergeCell ref="S244:S246"/>
    <mergeCell ref="O247:O249"/>
    <mergeCell ref="S247:S249"/>
    <mergeCell ref="S250:S252"/>
    <mergeCell ref="B257:C258"/>
    <mergeCell ref="D257:G257"/>
    <mergeCell ref="H257:K257"/>
    <mergeCell ref="L257:O257"/>
    <mergeCell ref="P257:S257"/>
    <mergeCell ref="G253:G255"/>
    <mergeCell ref="K253:K255"/>
    <mergeCell ref="O253:O255"/>
    <mergeCell ref="P253:S255"/>
    <mergeCell ref="D258:G258"/>
    <mergeCell ref="H258:K258"/>
    <mergeCell ref="L258:O258"/>
    <mergeCell ref="P258:S258"/>
    <mergeCell ref="T257:W257"/>
    <mergeCell ref="AH257:AI258"/>
    <mergeCell ref="AJ257:AM257"/>
    <mergeCell ref="AN257:AQ257"/>
    <mergeCell ref="AR257:AU257"/>
    <mergeCell ref="AV257:AY257"/>
    <mergeCell ref="AM253:AM255"/>
    <mergeCell ref="AQ253:AQ255"/>
    <mergeCell ref="AU253:AU255"/>
    <mergeCell ref="AV253:AY255"/>
    <mergeCell ref="T253:W254"/>
    <mergeCell ref="T258:W258"/>
    <mergeCell ref="AJ258:AM258"/>
    <mergeCell ref="AN258:AQ258"/>
    <mergeCell ref="AR258:AU258"/>
    <mergeCell ref="AV258:AY258"/>
    <mergeCell ref="G265:G267"/>
    <mergeCell ref="K265:K267"/>
    <mergeCell ref="L265:O267"/>
    <mergeCell ref="T265:W266"/>
    <mergeCell ref="AM265:AM267"/>
    <mergeCell ref="AQ265:AQ267"/>
    <mergeCell ref="AR265:AU267"/>
    <mergeCell ref="AZ259:BC260"/>
    <mergeCell ref="G262:G264"/>
    <mergeCell ref="H262:K264"/>
    <mergeCell ref="T262:W263"/>
    <mergeCell ref="AM262:AM264"/>
    <mergeCell ref="AN262:AQ264"/>
    <mergeCell ref="D259:G261"/>
    <mergeCell ref="T259:W260"/>
    <mergeCell ref="AJ259:AM261"/>
    <mergeCell ref="K259:K261"/>
    <mergeCell ref="O259:O261"/>
    <mergeCell ref="S259:S261"/>
    <mergeCell ref="O262:O264"/>
    <mergeCell ref="S262:S264"/>
    <mergeCell ref="S265:S267"/>
    <mergeCell ref="G268:G270"/>
    <mergeCell ref="K268:K270"/>
    <mergeCell ref="O268:O270"/>
    <mergeCell ref="P268:S270"/>
    <mergeCell ref="T268:W269"/>
    <mergeCell ref="AM268:AM270"/>
    <mergeCell ref="AQ268:AQ270"/>
    <mergeCell ref="AU268:AU270"/>
    <mergeCell ref="AV268:AY270"/>
    <mergeCell ref="B272:C273"/>
    <mergeCell ref="D272:G272"/>
    <mergeCell ref="H272:K272"/>
    <mergeCell ref="L272:O272"/>
    <mergeCell ref="P272:S272"/>
    <mergeCell ref="T272:W272"/>
    <mergeCell ref="AH272:AI273"/>
    <mergeCell ref="AJ272:AM272"/>
    <mergeCell ref="AN272:AQ272"/>
    <mergeCell ref="G277:G279"/>
    <mergeCell ref="H277:K279"/>
    <mergeCell ref="T277:W278"/>
    <mergeCell ref="AR273:AU273"/>
    <mergeCell ref="AV273:AY273"/>
    <mergeCell ref="AZ273:BC273"/>
    <mergeCell ref="D274:G276"/>
    <mergeCell ref="T274:W275"/>
    <mergeCell ref="AJ274:AM276"/>
    <mergeCell ref="D273:G273"/>
    <mergeCell ref="H273:K273"/>
    <mergeCell ref="L273:O273"/>
    <mergeCell ref="P273:S273"/>
    <mergeCell ref="T273:W273"/>
    <mergeCell ref="AJ273:AM273"/>
    <mergeCell ref="AN273:AQ273"/>
    <mergeCell ref="K274:K276"/>
    <mergeCell ref="O274:O276"/>
    <mergeCell ref="S274:S276"/>
    <mergeCell ref="O277:O279"/>
    <mergeCell ref="S277:S279"/>
    <mergeCell ref="AU277:AU279"/>
    <mergeCell ref="AY277:AY279"/>
    <mergeCell ref="G283:G285"/>
    <mergeCell ref="K283:K285"/>
    <mergeCell ref="O283:O285"/>
    <mergeCell ref="P283:S285"/>
    <mergeCell ref="T283:W284"/>
    <mergeCell ref="AM280:AM282"/>
    <mergeCell ref="AQ280:AQ282"/>
    <mergeCell ref="AR280:AU282"/>
    <mergeCell ref="AZ280:BC281"/>
    <mergeCell ref="G280:G282"/>
    <mergeCell ref="K280:K282"/>
    <mergeCell ref="L280:O282"/>
    <mergeCell ref="T280:W281"/>
    <mergeCell ref="AM283:AM285"/>
    <mergeCell ref="AQ283:AQ285"/>
    <mergeCell ref="AU283:AU285"/>
    <mergeCell ref="AV283:AY285"/>
    <mergeCell ref="AZ283:BC284"/>
    <mergeCell ref="S280:S282"/>
    <mergeCell ref="AY280:AY282"/>
    <mergeCell ref="Y42:Z42"/>
    <mergeCell ref="AA42:AC42"/>
    <mergeCell ref="AD42:AF42"/>
    <mergeCell ref="AY47:AY49"/>
    <mergeCell ref="AY50:AY52"/>
    <mergeCell ref="AM277:AM279"/>
    <mergeCell ref="AN277:AQ279"/>
    <mergeCell ref="AZ277:BC278"/>
    <mergeCell ref="AZ274:BC275"/>
    <mergeCell ref="AR272:AU272"/>
    <mergeCell ref="AV272:AY272"/>
    <mergeCell ref="AZ272:BC272"/>
    <mergeCell ref="AZ268:BC269"/>
    <mergeCell ref="AZ265:BC266"/>
    <mergeCell ref="AZ262:BC263"/>
    <mergeCell ref="AZ258:BC258"/>
    <mergeCell ref="AZ257:BC257"/>
    <mergeCell ref="AZ253:BC254"/>
    <mergeCell ref="AM250:AM252"/>
    <mergeCell ref="AR58:AU58"/>
    <mergeCell ref="AV58:AY58"/>
    <mergeCell ref="AZ58:BC58"/>
    <mergeCell ref="AQ59:AQ61"/>
    <mergeCell ref="AU59:AU61"/>
    <mergeCell ref="BE42:BF42"/>
    <mergeCell ref="BG42:BI42"/>
    <mergeCell ref="BJ42:BL42"/>
    <mergeCell ref="AQ44:AQ46"/>
    <mergeCell ref="AU44:AU46"/>
    <mergeCell ref="AY44:AY46"/>
    <mergeCell ref="AU47:AU49"/>
    <mergeCell ref="AR57:AU57"/>
    <mergeCell ref="AV57:AY57"/>
    <mergeCell ref="AZ57:BC57"/>
    <mergeCell ref="AQ53:AQ55"/>
    <mergeCell ref="AU53:AU55"/>
    <mergeCell ref="AV53:AY55"/>
    <mergeCell ref="AZ53:BC54"/>
    <mergeCell ref="AN47:AQ49"/>
    <mergeCell ref="BE57:BF57"/>
    <mergeCell ref="BG57:BI57"/>
    <mergeCell ref="BJ57:BL57"/>
    <mergeCell ref="AZ47:BC48"/>
    <mergeCell ref="Y57:Z57"/>
    <mergeCell ref="AA57:AC57"/>
    <mergeCell ref="AD57:AF57"/>
    <mergeCell ref="K92:K94"/>
    <mergeCell ref="O92:O94"/>
    <mergeCell ref="S92:S94"/>
    <mergeCell ref="AF82:AY83"/>
    <mergeCell ref="X83:AD83"/>
    <mergeCell ref="X84:AD84"/>
    <mergeCell ref="O62:O64"/>
    <mergeCell ref="S62:S64"/>
    <mergeCell ref="S65:S67"/>
    <mergeCell ref="AN91:AQ91"/>
    <mergeCell ref="AR91:AU91"/>
    <mergeCell ref="AV91:AY91"/>
    <mergeCell ref="AN90:AQ90"/>
    <mergeCell ref="AR90:AU90"/>
    <mergeCell ref="AV90:AY90"/>
    <mergeCell ref="R84:W84"/>
    <mergeCell ref="T71:W71"/>
    <mergeCell ref="AM65:AM67"/>
    <mergeCell ref="AQ65:AQ67"/>
    <mergeCell ref="AR65:AU67"/>
    <mergeCell ref="AN58:AQ58"/>
    <mergeCell ref="BE90:BF90"/>
    <mergeCell ref="BG90:BI90"/>
    <mergeCell ref="BJ90:BL90"/>
    <mergeCell ref="AQ92:AQ94"/>
    <mergeCell ref="AU92:AU94"/>
    <mergeCell ref="AY92:AY94"/>
    <mergeCell ref="AU95:AU97"/>
    <mergeCell ref="AY65:AY67"/>
    <mergeCell ref="Y90:Z90"/>
    <mergeCell ref="AA90:AC90"/>
    <mergeCell ref="AD90:AF90"/>
    <mergeCell ref="AN95:AQ97"/>
    <mergeCell ref="AZ95:BC96"/>
    <mergeCell ref="AZ92:BC93"/>
    <mergeCell ref="AZ91:BC91"/>
    <mergeCell ref="AZ90:BC90"/>
    <mergeCell ref="AZ68:BC69"/>
    <mergeCell ref="AZ65:BC66"/>
    <mergeCell ref="AY95:AY97"/>
    <mergeCell ref="X80:AD80"/>
    <mergeCell ref="AF80:AY81"/>
    <mergeCell ref="X81:AD81"/>
    <mergeCell ref="AQ101:AQ103"/>
    <mergeCell ref="AU101:AU103"/>
    <mergeCell ref="AV101:AY103"/>
    <mergeCell ref="AD105:AF105"/>
    <mergeCell ref="K107:K109"/>
    <mergeCell ref="O107:O109"/>
    <mergeCell ref="S107:S109"/>
    <mergeCell ref="O95:O97"/>
    <mergeCell ref="S95:S97"/>
    <mergeCell ref="S98:S100"/>
    <mergeCell ref="AJ107:AM109"/>
    <mergeCell ref="AJ106:AM106"/>
    <mergeCell ref="AH105:AI106"/>
    <mergeCell ref="AJ105:AM105"/>
    <mergeCell ref="BE105:BF105"/>
    <mergeCell ref="BG105:BI105"/>
    <mergeCell ref="BJ105:BL105"/>
    <mergeCell ref="AQ107:AQ109"/>
    <mergeCell ref="AU107:AU109"/>
    <mergeCell ref="AY107:AY109"/>
    <mergeCell ref="AU110:AU112"/>
    <mergeCell ref="AM110:AM112"/>
    <mergeCell ref="AN110:AQ112"/>
    <mergeCell ref="AZ110:BC111"/>
    <mergeCell ref="AY110:AY112"/>
    <mergeCell ref="AZ107:BC108"/>
    <mergeCell ref="AZ105:BC105"/>
    <mergeCell ref="AZ106:BC106"/>
    <mergeCell ref="AN105:AQ105"/>
    <mergeCell ref="AR105:AU105"/>
    <mergeCell ref="AV105:AY105"/>
    <mergeCell ref="AN106:AQ106"/>
    <mergeCell ref="AR106:AU106"/>
    <mergeCell ref="AV106:AY106"/>
    <mergeCell ref="BE138:BF138"/>
    <mergeCell ref="BG138:BI138"/>
    <mergeCell ref="BJ138:BL138"/>
    <mergeCell ref="AQ140:AQ142"/>
    <mergeCell ref="AU140:AU142"/>
    <mergeCell ref="AY140:AY142"/>
    <mergeCell ref="AU143:AU145"/>
    <mergeCell ref="O143:O145"/>
    <mergeCell ref="S143:S145"/>
    <mergeCell ref="AN143:AQ145"/>
    <mergeCell ref="AZ143:BC144"/>
    <mergeCell ref="AZ140:BC141"/>
    <mergeCell ref="AZ139:BC139"/>
    <mergeCell ref="AZ138:BC138"/>
    <mergeCell ref="AY143:AY145"/>
    <mergeCell ref="AN139:AQ139"/>
    <mergeCell ref="AR139:AU139"/>
    <mergeCell ref="AV139:AY139"/>
    <mergeCell ref="AN138:AQ138"/>
    <mergeCell ref="AR138:AU138"/>
    <mergeCell ref="AV138:AY138"/>
    <mergeCell ref="AY146:AY148"/>
    <mergeCell ref="BE153:BF153"/>
    <mergeCell ref="BG153:BI153"/>
    <mergeCell ref="BJ153:BL153"/>
    <mergeCell ref="AQ155:AQ157"/>
    <mergeCell ref="AU155:AU157"/>
    <mergeCell ref="AY155:AY157"/>
    <mergeCell ref="O158:O160"/>
    <mergeCell ref="S158:S160"/>
    <mergeCell ref="S146:S148"/>
    <mergeCell ref="Y153:Z153"/>
    <mergeCell ref="AA153:AC153"/>
    <mergeCell ref="AD153:AF153"/>
    <mergeCell ref="AM158:AM160"/>
    <mergeCell ref="AN158:AQ160"/>
    <mergeCell ref="AZ158:BC159"/>
    <mergeCell ref="AU158:AU160"/>
    <mergeCell ref="AY158:AY160"/>
    <mergeCell ref="AJ155:AM157"/>
    <mergeCell ref="AZ155:BC156"/>
    <mergeCell ref="AJ154:AM154"/>
    <mergeCell ref="AH153:AI154"/>
    <mergeCell ref="AJ153:AM153"/>
    <mergeCell ref="AN154:AQ154"/>
    <mergeCell ref="AM164:AM166"/>
    <mergeCell ref="AQ164:AQ166"/>
    <mergeCell ref="AU164:AU166"/>
    <mergeCell ref="AV164:AY166"/>
    <mergeCell ref="AZ164:BC165"/>
    <mergeCell ref="AM161:AM163"/>
    <mergeCell ref="AQ161:AQ163"/>
    <mergeCell ref="AR161:AU163"/>
    <mergeCell ref="AZ161:BC162"/>
    <mergeCell ref="AY161:AY163"/>
    <mergeCell ref="AZ198:BC198"/>
    <mergeCell ref="AZ197:BC197"/>
    <mergeCell ref="T197:W197"/>
    <mergeCell ref="BE197:BF197"/>
    <mergeCell ref="BG197:BI197"/>
    <mergeCell ref="BJ197:BL197"/>
    <mergeCell ref="X185:AD185"/>
    <mergeCell ref="X186:AD186"/>
    <mergeCell ref="Y197:Z197"/>
    <mergeCell ref="AA197:AC197"/>
    <mergeCell ref="AE185:AH185"/>
    <mergeCell ref="T198:W198"/>
    <mergeCell ref="AJ198:AM198"/>
    <mergeCell ref="AN198:AQ198"/>
    <mergeCell ref="AR198:AU198"/>
    <mergeCell ref="AV198:AY198"/>
    <mergeCell ref="AH197:AI198"/>
    <mergeCell ref="AJ197:AM197"/>
    <mergeCell ref="AN197:AQ197"/>
    <mergeCell ref="AR197:AU197"/>
    <mergeCell ref="AV197:AY197"/>
    <mergeCell ref="AD197:AF197"/>
    <mergeCell ref="AE186:AH186"/>
    <mergeCell ref="AY199:AY201"/>
    <mergeCell ref="AU202:AU204"/>
    <mergeCell ref="Y272:Z272"/>
    <mergeCell ref="AA272:AC272"/>
    <mergeCell ref="AD272:AF272"/>
    <mergeCell ref="Y257:Z257"/>
    <mergeCell ref="AA257:AC257"/>
    <mergeCell ref="AD257:AF257"/>
    <mergeCell ref="Y242:Z242"/>
    <mergeCell ref="AA242:AC242"/>
    <mergeCell ref="AU217:AU219"/>
    <mergeCell ref="AY217:AY219"/>
    <mergeCell ref="AY220:AY222"/>
    <mergeCell ref="AR213:AU213"/>
    <mergeCell ref="AQ229:AQ231"/>
    <mergeCell ref="AU229:AU231"/>
    <mergeCell ref="AY229:AY231"/>
    <mergeCell ref="AU232:AU234"/>
    <mergeCell ref="AY232:AY234"/>
    <mergeCell ref="AY235:AY237"/>
    <mergeCell ref="AM247:AM249"/>
    <mergeCell ref="AN247:AQ249"/>
    <mergeCell ref="AQ238:AQ240"/>
    <mergeCell ref="AU238:AU240"/>
    <mergeCell ref="BE227:BF227"/>
    <mergeCell ref="BG227:BI227"/>
    <mergeCell ref="BJ227:BL227"/>
    <mergeCell ref="AY202:AY204"/>
    <mergeCell ref="AY205:AY207"/>
    <mergeCell ref="BE212:BF212"/>
    <mergeCell ref="BG212:BI212"/>
    <mergeCell ref="BJ212:BL212"/>
    <mergeCell ref="AZ214:BC215"/>
    <mergeCell ref="AV213:AY213"/>
    <mergeCell ref="AZ213:BC213"/>
    <mergeCell ref="AZ208:BC209"/>
    <mergeCell ref="AZ205:BC206"/>
    <mergeCell ref="AZ202:BC203"/>
    <mergeCell ref="BE257:BF257"/>
    <mergeCell ref="BG257:BI257"/>
    <mergeCell ref="BJ257:BL257"/>
    <mergeCell ref="BE242:BF242"/>
    <mergeCell ref="BG242:BI242"/>
    <mergeCell ref="BJ242:BL242"/>
    <mergeCell ref="AQ244:AQ246"/>
    <mergeCell ref="AU244:AU246"/>
    <mergeCell ref="AY244:AY246"/>
    <mergeCell ref="AQ250:AQ252"/>
    <mergeCell ref="AR250:AU252"/>
    <mergeCell ref="AZ250:BC251"/>
    <mergeCell ref="AR243:AU243"/>
    <mergeCell ref="AV243:AY243"/>
    <mergeCell ref="AZ243:BC243"/>
    <mergeCell ref="AR242:AU242"/>
    <mergeCell ref="AV242:AY242"/>
    <mergeCell ref="AZ242:BC242"/>
    <mergeCell ref="AU247:AU249"/>
    <mergeCell ref="AY247:AY249"/>
    <mergeCell ref="AY250:AY252"/>
    <mergeCell ref="AZ247:BC248"/>
    <mergeCell ref="BE272:BF272"/>
    <mergeCell ref="BG272:BI272"/>
    <mergeCell ref="BJ272:BL272"/>
    <mergeCell ref="AQ274:AQ276"/>
    <mergeCell ref="AU274:AU276"/>
    <mergeCell ref="AY274:AY276"/>
    <mergeCell ref="AQ259:AQ261"/>
    <mergeCell ref="AU259:AU261"/>
    <mergeCell ref="AY259:AY261"/>
    <mergeCell ref="AU262:AU264"/>
    <mergeCell ref="AY262:AY264"/>
    <mergeCell ref="AY265:AY267"/>
  </mergeCells>
  <phoneticPr fontId="23"/>
  <printOptions horizontalCentered="1" verticalCentered="1"/>
  <pageMargins left="0" right="0" top="0" bottom="0" header="0.51181102362204722" footer="0.51181102362204722"/>
  <pageSetup paperSize="9" scale="75" fitToHeight="4" orientation="portrait" verticalDpi="300" r:id="rId1"/>
  <headerFooter alignWithMargins="0"/>
  <rowBreaks count="3" manualBreakCount="3">
    <brk id="89" max="54" man="1"/>
    <brk id="196" max="54" man="1"/>
    <brk id="287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y-imai</cp:lastModifiedBy>
  <cp:lastPrinted>2017-07-25T13:02:42Z</cp:lastPrinted>
  <dcterms:created xsi:type="dcterms:W3CDTF">2014-07-09T14:43:49Z</dcterms:created>
  <dcterms:modified xsi:type="dcterms:W3CDTF">2017-07-25T13:10:46Z</dcterms:modified>
</cp:coreProperties>
</file>